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épartition" sheetId="1" r:id="rId1"/>
    <sheet name="TRMD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5" authorId="0">
      <text>
        <r>
          <rPr>
            <sz val="10"/>
            <color indexed="8"/>
            <rFont val="Arial1"/>
            <family val="0"/>
          </rPr>
          <t>Usage autre que celui de création de divisions</t>
        </r>
      </text>
    </comment>
    <comment ref="A19" authorId="0">
      <text>
        <r>
          <rPr>
            <sz val="10"/>
            <color indexed="8"/>
            <rFont val="Arial1"/>
            <family val="0"/>
          </rPr>
          <t>Usage autre que celui de création de divisions</t>
        </r>
      </text>
    </comment>
    <comment ref="A22" authorId="0">
      <text>
        <r>
          <rPr>
            <sz val="10"/>
            <color indexed="8"/>
            <rFont val="Arial1"/>
            <family val="0"/>
          </rPr>
          <t>Usage autre que celui de création de divisions</t>
        </r>
      </text>
    </comment>
    <comment ref="A25" authorId="0">
      <text>
        <r>
          <rPr>
            <sz val="10"/>
            <color indexed="8"/>
            <rFont val="Arial1"/>
            <family val="0"/>
          </rPr>
          <t>Usage autre que celui de création de divisions</t>
        </r>
      </text>
    </comment>
    <comment ref="A26" authorId="0">
      <text>
        <r>
          <rPr>
            <sz val="9"/>
            <color indexed="8"/>
            <rFont val="Arial1"/>
            <family val="0"/>
          </rPr>
          <t>Horaire discipline adopté par le CA pour le cycle 4. La colonne de droite doit être égale à celle de gauche.</t>
        </r>
      </text>
    </comment>
    <comment ref="B7" authorId="0">
      <text>
        <r>
          <rPr>
            <sz val="8"/>
            <color indexed="8"/>
            <rFont val="Arial1"/>
            <family val="0"/>
          </rPr>
          <t>Effectif retenu par le rectorat à contester le cas échéant.</t>
        </r>
      </text>
    </comment>
    <comment ref="C7" authorId="0">
      <text>
        <r>
          <rPr>
            <sz val="10"/>
            <color indexed="8"/>
            <rFont val="Arial1"/>
            <family val="0"/>
          </rPr>
          <t>Le CA décide du nombre de divisions, il peut pour cela utiliser la dotation complémentaire.</t>
        </r>
      </text>
    </comment>
    <comment ref="D16" authorId="0">
      <text>
        <r>
          <rPr>
            <sz val="10"/>
            <color indexed="8"/>
            <rFont val="Arial1"/>
            <family val="0"/>
          </rPr>
          <t>Changement de cycle,</t>
        </r>
      </text>
    </comment>
    <comment ref="F5" authorId="0">
      <text>
        <r>
          <rPr>
            <sz val="10"/>
            <color indexed="8"/>
            <rFont val="Arial1"/>
            <family val="0"/>
          </rPr>
          <t>Modulable au cycle 4</t>
        </r>
      </text>
    </comment>
    <comment ref="G8" authorId="0">
      <text>
        <r>
          <rPr>
            <sz val="10"/>
            <color indexed="8"/>
            <rFont val="Arial1"/>
            <family val="0"/>
          </rPr>
          <t>A modifier le cas échéant. Le nbre de groupes est de la compétence du CA</t>
        </r>
      </text>
    </comment>
    <comment ref="M8" authorId="0">
      <text>
        <r>
          <rPr>
            <sz val="10"/>
            <color indexed="8"/>
            <rFont val="Arial1"/>
            <family val="0"/>
          </rPr>
          <t>A modifier le cas échéant. Le nbre de groupes est de la compétence du CA</t>
        </r>
      </text>
    </comment>
    <comment ref="O8" authorId="0">
      <text>
        <r>
          <rPr>
            <sz val="10"/>
            <color indexed="8"/>
            <rFont val="Arial1"/>
            <family val="0"/>
          </rPr>
          <t>A modifier le cas échéant. Le nbre de groupes est de la compétence du CA</t>
        </r>
      </text>
    </comment>
    <comment ref="Q8" authorId="0">
      <text>
        <r>
          <rPr>
            <sz val="10"/>
            <color indexed="8"/>
            <rFont val="Arial1"/>
            <family val="0"/>
          </rPr>
          <t>A modifier le cas échéant. Le nbre de groupes est de la compétence du CA</t>
        </r>
      </text>
    </comment>
    <comment ref="S8" authorId="0">
      <text>
        <r>
          <rPr>
            <sz val="10"/>
            <color indexed="8"/>
            <rFont val="Arial1"/>
            <family val="0"/>
          </rPr>
          <t>A modifier le cas échéant. Le nbre de groupes est de la compétence du CA</t>
        </r>
      </text>
    </comment>
    <comment ref="U8" authorId="0">
      <text>
        <r>
          <rPr>
            <sz val="10"/>
            <color indexed="8"/>
            <rFont val="Arial1"/>
            <family val="0"/>
          </rPr>
          <t>A modifier le cas échéant. Le nbre de groupes est de la compétence du CA</t>
        </r>
      </text>
    </comment>
    <comment ref="AJ7" authorId="0">
      <text>
        <r>
          <rPr>
            <sz val="9"/>
            <color indexed="8"/>
            <rFont val="Arial1"/>
            <family val="0"/>
          </rPr>
          <t>Horaire par classe, hors options. Le total doit être de 26h.</t>
        </r>
      </text>
    </comment>
  </commentList>
</comments>
</file>

<file path=xl/sharedStrings.xml><?xml version="1.0" encoding="utf-8"?>
<sst xmlns="http://schemas.openxmlformats.org/spreadsheetml/2006/main" count="225" uniqueCount="89">
  <si>
    <t>Établissement :</t>
  </si>
  <si>
    <t>Rentrée scolaire :</t>
  </si>
  <si>
    <t>horaire national</t>
  </si>
  <si>
    <t>horaire adopté par le CA (à modifier le cas échéant).</t>
  </si>
  <si>
    <t xml:space="preserve"> Niveau</t>
  </si>
  <si>
    <t xml:space="preserve"> Nb élèves sur le niveau</t>
  </si>
  <si>
    <t xml:space="preserve"> Nb de classes</t>
  </si>
  <si>
    <t xml:space="preserve"> Moy élèves classe</t>
  </si>
  <si>
    <t>Français</t>
  </si>
  <si>
    <t>Latin</t>
  </si>
  <si>
    <t>Math</t>
  </si>
  <si>
    <t>Histoire-Géo</t>
  </si>
  <si>
    <t>LV1 Anglais</t>
  </si>
  <si>
    <t>LV1 Allemand</t>
  </si>
  <si>
    <t>LV2 Anglais</t>
  </si>
  <si>
    <t>LV2 Allemand</t>
  </si>
  <si>
    <t>LV2 Espagnol</t>
  </si>
  <si>
    <t>SVT</t>
  </si>
  <si>
    <t>Sc Physique</t>
  </si>
  <si>
    <t>Technologie</t>
  </si>
  <si>
    <t>EPS</t>
  </si>
  <si>
    <t>Arts Plastiques</t>
  </si>
  <si>
    <t>Éducation musicale</t>
  </si>
  <si>
    <t>Total</t>
  </si>
  <si>
    <t>Horaire hebdo/classe hors options</t>
  </si>
  <si>
    <t>Nb Gr.</t>
  </si>
  <si>
    <t>5è</t>
  </si>
  <si>
    <t>6è</t>
  </si>
  <si>
    <t>4è</t>
  </si>
  <si>
    <t>3è</t>
  </si>
  <si>
    <t>Horaire 6è pour les 3 matières</t>
  </si>
  <si>
    <t>6ème</t>
  </si>
  <si>
    <t>+ usage dot. Complt.</t>
  </si>
  <si>
    <t>5ème</t>
  </si>
  <si>
    <t>4ème</t>
  </si>
  <si>
    <t>3ème</t>
  </si>
  <si>
    <t>Total matère pour le cycle 4</t>
  </si>
  <si>
    <t>Élèves</t>
  </si>
  <si>
    <t>Chorale</t>
  </si>
  <si>
    <t>UNSS</t>
  </si>
  <si>
    <t>Heures Statutaires</t>
  </si>
  <si>
    <t>Autre</t>
  </si>
  <si>
    <t>Total besoin heures profs</t>
  </si>
  <si>
    <t xml:space="preserve"> </t>
  </si>
  <si>
    <t>postes définitifs dans l'établissement.</t>
  </si>
  <si>
    <t>Latin et Grec</t>
  </si>
  <si>
    <t>Histoire Géo</t>
  </si>
  <si>
    <t>Anglais</t>
  </si>
  <si>
    <t>Allemand</t>
  </si>
  <si>
    <t>Espagnol</t>
  </si>
  <si>
    <t>Physique</t>
  </si>
  <si>
    <t>Ed Musicale</t>
  </si>
  <si>
    <t>Besoins</t>
  </si>
  <si>
    <t>Reste</t>
  </si>
  <si>
    <t>Apport</t>
  </si>
  <si>
    <t>AB</t>
  </si>
  <si>
    <t>VG</t>
  </si>
  <si>
    <t>JB</t>
  </si>
  <si>
    <t>FL</t>
  </si>
  <si>
    <t>AN</t>
  </si>
  <si>
    <t>HM</t>
  </si>
  <si>
    <t>GN</t>
  </si>
  <si>
    <t>BD</t>
  </si>
  <si>
    <t>EF</t>
  </si>
  <si>
    <t>MB</t>
  </si>
  <si>
    <t>MP</t>
  </si>
  <si>
    <t>LM</t>
  </si>
  <si>
    <t>DR</t>
  </si>
  <si>
    <t>RP</t>
  </si>
  <si>
    <t>EL</t>
  </si>
  <si>
    <t>NB</t>
  </si>
  <si>
    <t>OL</t>
  </si>
  <si>
    <t>ML</t>
  </si>
  <si>
    <t>FB</t>
  </si>
  <si>
    <t>AM</t>
  </si>
  <si>
    <t>GF</t>
  </si>
  <si>
    <t>CC</t>
  </si>
  <si>
    <t>x</t>
  </si>
  <si>
    <t>FD</t>
  </si>
  <si>
    <t>CBK</t>
  </si>
  <si>
    <t>CRÉATION</t>
  </si>
  <si>
    <t>SUPPRESSION</t>
  </si>
  <si>
    <r>
      <rPr>
        <sz val="10"/>
        <color indexed="8"/>
        <rFont val="Arial1"/>
        <family val="0"/>
      </rPr>
      <t>BMP</t>
    </r>
    <r>
      <rPr>
        <sz val="6"/>
        <color indexed="8"/>
        <rFont val="Arial"/>
        <family val="2"/>
      </rPr>
      <t xml:space="preserve"> </t>
    </r>
    <r>
      <rPr>
        <sz val="5"/>
        <color indexed="8"/>
        <rFont val="Arial"/>
        <family val="2"/>
      </rPr>
      <t>(CSR ou CSD)</t>
    </r>
  </si>
  <si>
    <t>BMP</t>
  </si>
  <si>
    <t>HP</t>
  </si>
  <si>
    <t>HSA</t>
  </si>
  <si>
    <t>Total utilisé HP</t>
  </si>
  <si>
    <t>DGH Attribuée</t>
  </si>
  <si>
    <t>Total utilisé HSA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</si>
</sst>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4">
    <font>
      <sz val="10"/>
      <color indexed="8"/>
      <name val="Arial1"/>
      <family val="0"/>
    </font>
    <font>
      <sz val="10"/>
      <name val="Arial"/>
      <family val="0"/>
    </font>
    <font>
      <sz val="9"/>
      <color indexed="8"/>
      <name val="Arial1"/>
      <family val="0"/>
    </font>
    <font>
      <b/>
      <sz val="12"/>
      <color indexed="8"/>
      <name val="Arial1"/>
      <family val="0"/>
    </font>
    <font>
      <sz val="8"/>
      <color indexed="8"/>
      <name val="Arial1"/>
      <family val="0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sz val="9"/>
      <color indexed="13"/>
      <name val="Arial1"/>
      <family val="0"/>
    </font>
    <font>
      <sz val="10"/>
      <color indexed="13"/>
      <name val="Arial1"/>
      <family val="0"/>
    </font>
    <font>
      <b/>
      <i/>
      <sz val="10"/>
      <color indexed="8"/>
      <name val="Arial1"/>
      <family val="0"/>
    </font>
    <font>
      <sz val="7"/>
      <color indexed="8"/>
      <name val="Arial1"/>
      <family val="0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name val="Arial1"/>
      <family val="2"/>
    </font>
  </fonts>
  <fills count="2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ill="1" applyAlignment="1">
      <alignment/>
    </xf>
    <xf numFmtId="164" fontId="2" fillId="0" borderId="1" xfId="0" applyNumberFormat="1" applyFont="1" applyFill="1" applyBorder="1" applyAlignment="1">
      <alignment textRotation="90"/>
    </xf>
    <xf numFmtId="164" fontId="2" fillId="4" borderId="1" xfId="0" applyNumberFormat="1" applyFont="1" applyFill="1" applyBorder="1" applyAlignment="1">
      <alignment textRotation="90"/>
    </xf>
    <xf numFmtId="164" fontId="2" fillId="5" borderId="1" xfId="0" applyNumberFormat="1" applyFont="1" applyFill="1" applyBorder="1" applyAlignment="1">
      <alignment textRotation="90"/>
    </xf>
    <xf numFmtId="165" fontId="2" fillId="0" borderId="1" xfId="0" applyNumberFormat="1" applyFont="1" applyFill="1" applyBorder="1" applyAlignment="1">
      <alignment textRotation="90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/>
    </xf>
    <xf numFmtId="164" fontId="2" fillId="6" borderId="3" xfId="0" applyNumberFormat="1" applyFont="1" applyFill="1" applyBorder="1" applyAlignment="1">
      <alignment horizontal="center" textRotation="90"/>
    </xf>
    <xf numFmtId="164" fontId="4" fillId="0" borderId="4" xfId="0" applyNumberFormat="1" applyFont="1" applyBorder="1" applyAlignment="1">
      <alignment textRotation="90"/>
    </xf>
    <xf numFmtId="164" fontId="4" fillId="0" borderId="0" xfId="0" applyNumberFormat="1" applyFont="1" applyFill="1" applyAlignment="1">
      <alignment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/>
    </xf>
    <xf numFmtId="164" fontId="2" fillId="8" borderId="1" xfId="0" applyNumberFormat="1" applyFont="1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10" borderId="6" xfId="0" applyNumberFormat="1" applyFont="1" applyFill="1" applyBorder="1" applyAlignment="1">
      <alignment/>
    </xf>
    <xf numFmtId="164" fontId="2" fillId="11" borderId="0" xfId="0" applyNumberFormat="1" applyFont="1" applyFill="1" applyAlignment="1">
      <alignment/>
    </xf>
    <xf numFmtId="164" fontId="2" fillId="3" borderId="6" xfId="0" applyNumberFormat="1" applyFont="1" applyFill="1" applyBorder="1" applyAlignment="1">
      <alignment/>
    </xf>
    <xf numFmtId="164" fontId="2" fillId="12" borderId="6" xfId="0" applyNumberFormat="1" applyFont="1" applyFill="1" applyBorder="1" applyAlignment="1">
      <alignment/>
    </xf>
    <xf numFmtId="164" fontId="2" fillId="11" borderId="5" xfId="0" applyNumberFormat="1" applyFont="1" applyFill="1" applyBorder="1" applyAlignment="1">
      <alignment/>
    </xf>
    <xf numFmtId="164" fontId="2" fillId="11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 horizontal="center" vertical="center"/>
    </xf>
    <xf numFmtId="164" fontId="2" fillId="13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/>
    </xf>
    <xf numFmtId="164" fontId="0" fillId="11" borderId="8" xfId="0" applyNumberForma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5" fillId="14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7" fillId="15" borderId="0" xfId="0" applyNumberFormat="1" applyFont="1" applyFill="1" applyAlignment="1">
      <alignment horizontal="center" vertical="center"/>
    </xf>
    <xf numFmtId="165" fontId="7" fillId="15" borderId="0" xfId="0" applyNumberFormat="1" applyFont="1" applyFill="1" applyAlignment="1">
      <alignment horizontal="center" vertical="center"/>
    </xf>
    <xf numFmtId="164" fontId="7" fillId="15" borderId="0" xfId="0" applyNumberFormat="1" applyFont="1" applyFill="1" applyAlignment="1">
      <alignment horizontal="center"/>
    </xf>
    <xf numFmtId="164" fontId="7" fillId="15" borderId="0" xfId="0" applyNumberFormat="1" applyFont="1" applyFill="1" applyAlignment="1">
      <alignment horizontal="right" vertical="center"/>
    </xf>
    <xf numFmtId="164" fontId="7" fillId="15" borderId="10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Alignment="1">
      <alignment/>
    </xf>
    <xf numFmtId="164" fontId="0" fillId="0" borderId="0" xfId="0" applyNumberFormat="1" applyAlignment="1">
      <alignment horizontal="center"/>
    </xf>
    <xf numFmtId="164" fontId="6" fillId="0" borderId="11" xfId="0" applyNumberFormat="1" applyFont="1" applyFill="1" applyBorder="1" applyAlignment="1">
      <alignment/>
    </xf>
    <xf numFmtId="164" fontId="5" fillId="14" borderId="11" xfId="0" applyNumberFormat="1" applyFont="1" applyFill="1" applyBorder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2" fillId="16" borderId="1" xfId="0" applyNumberFormat="1" applyFont="1" applyFill="1" applyBorder="1" applyAlignment="1">
      <alignment horizontal="center" vertical="center"/>
    </xf>
    <xf numFmtId="164" fontId="2" fillId="16" borderId="1" xfId="0" applyNumberFormat="1" applyFont="1" applyFill="1" applyBorder="1" applyAlignment="1">
      <alignment horizontal="center"/>
    </xf>
    <xf numFmtId="164" fontId="0" fillId="9" borderId="3" xfId="0" applyNumberFormat="1" applyFill="1" applyBorder="1" applyAlignment="1">
      <alignment/>
    </xf>
    <xf numFmtId="164" fontId="0" fillId="8" borderId="0" xfId="0" applyNumberFormat="1" applyFill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2" fillId="17" borderId="9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9" borderId="12" xfId="0" applyNumberFormat="1" applyFont="1" applyFill="1" applyBorder="1" applyAlignment="1">
      <alignment horizontal="center"/>
    </xf>
    <xf numFmtId="164" fontId="0" fillId="14" borderId="1" xfId="0" applyNumberForma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2" fillId="8" borderId="1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3" fillId="18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164" fontId="5" fillId="19" borderId="1" xfId="0" applyNumberFormat="1" applyFont="1" applyFill="1" applyBorder="1" applyAlignment="1">
      <alignment horizontal="center" vertical="center"/>
    </xf>
    <xf numFmtId="164" fontId="0" fillId="19" borderId="7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/>
    </xf>
    <xf numFmtId="164" fontId="0" fillId="19" borderId="8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/>
    </xf>
    <xf numFmtId="164" fontId="0" fillId="19" borderId="11" xfId="0" applyNumberFormat="1" applyFont="1" applyFill="1" applyBorder="1" applyAlignment="1">
      <alignment vertical="center"/>
    </xf>
    <xf numFmtId="164" fontId="0" fillId="18" borderId="5" xfId="0" applyNumberFormat="1" applyFont="1" applyFill="1" applyBorder="1" applyAlignment="1">
      <alignment/>
    </xf>
    <xf numFmtId="164" fontId="0" fillId="20" borderId="7" xfId="0" applyNumberFormat="1" applyFill="1" applyBorder="1" applyAlignment="1">
      <alignment/>
    </xf>
    <xf numFmtId="164" fontId="0" fillId="20" borderId="8" xfId="0" applyNumberFormat="1" applyFill="1" applyBorder="1" applyAlignment="1">
      <alignment/>
    </xf>
    <xf numFmtId="164" fontId="10" fillId="18" borderId="5" xfId="0" applyNumberFormat="1" applyFont="1" applyFill="1" applyBorder="1" applyAlignment="1">
      <alignment/>
    </xf>
    <xf numFmtId="164" fontId="10" fillId="0" borderId="5" xfId="0" applyNumberFormat="1" applyFont="1" applyBorder="1" applyAlignment="1">
      <alignment/>
    </xf>
    <xf numFmtId="164" fontId="0" fillId="20" borderId="11" xfId="0" applyNumberFormat="1" applyFill="1" applyBorder="1" applyAlignment="1">
      <alignment/>
    </xf>
    <xf numFmtId="164" fontId="5" fillId="2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21" borderId="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20" borderId="16" xfId="0" applyNumberFormat="1" applyFont="1" applyFill="1" applyBorder="1" applyAlignment="1">
      <alignment/>
    </xf>
    <xf numFmtId="164" fontId="0" fillId="8" borderId="17" xfId="0" applyNumberFormat="1" applyFill="1" applyBorder="1" applyAlignment="1">
      <alignment/>
    </xf>
    <xf numFmtId="164" fontId="0" fillId="20" borderId="1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21" borderId="20" xfId="0" applyNumberFormat="1" applyFont="1" applyFill="1" applyBorder="1" applyAlignment="1">
      <alignment/>
    </xf>
    <xf numFmtId="164" fontId="0" fillId="8" borderId="21" xfId="0" applyNumberFormat="1" applyFill="1" applyBorder="1" applyAlignment="1">
      <alignment/>
    </xf>
    <xf numFmtId="164" fontId="0" fillId="21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FE7F5"/>
      <rgbColor rgb="00660066"/>
      <rgbColor rgb="00FF8080"/>
      <rgbColor rgb="000066CC"/>
      <rgbColor rgb="00C5D9F1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FF"/>
      <rgbColor rgb="00CCFFFF"/>
      <rgbColor rgb="00C4D79B"/>
      <rgbColor rgb="00FFFF99"/>
      <rgbColor rgb="00BFBFBF"/>
      <rgbColor rgb="00FF99FF"/>
      <rgbColor rgb="00CC99FF"/>
      <rgbColor rgb="00CCCCCC"/>
      <rgbColor rgb="003366FF"/>
      <rgbColor rgb="0000CCCC"/>
      <rgbColor rgb="0099CC00"/>
      <rgbColor rgb="00FFCC00"/>
      <rgbColor rgb="00FF7C80"/>
      <rgbColor rgb="00FF5050"/>
      <rgbColor rgb="00666699"/>
      <rgbColor rgb="00B1A0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133350</xdr:rowOff>
    </xdr:from>
    <xdr:to>
      <xdr:col>3</xdr:col>
      <xdr:colOff>161925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13811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295275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096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7"/>
  <sheetViews>
    <sheetView tabSelected="1" zoomScale="110" zoomScaleNormal="110" workbookViewId="0" topLeftCell="A1">
      <selection activeCell="AJ7" sqref="AJ7"/>
    </sheetView>
  </sheetViews>
  <sheetFormatPr defaultColWidth="9.00390625" defaultRowHeight="12.75"/>
  <cols>
    <col min="1" max="1" width="10.50390625" style="1" customWidth="1"/>
    <col min="2" max="2" width="4.375" style="1" customWidth="1"/>
    <col min="3" max="3" width="2.75390625" style="1" customWidth="1"/>
    <col min="4" max="4" width="3.00390625" style="2" customWidth="1"/>
    <col min="5" max="5" width="6.375" style="1" customWidth="1"/>
    <col min="6" max="6" width="5.00390625" style="1" customWidth="1"/>
    <col min="7" max="7" width="3.125" style="1" customWidth="1"/>
    <col min="8" max="8" width="3.25390625" style="1" customWidth="1"/>
    <col min="9" max="10" width="3.75390625" style="1" customWidth="1"/>
    <col min="11" max="11" width="3.125" style="1" customWidth="1"/>
    <col min="12" max="12" width="3.875" style="1" customWidth="1"/>
    <col min="13" max="13" width="3.125" style="1" customWidth="1"/>
    <col min="14" max="14" width="3.25390625" style="1" customWidth="1"/>
    <col min="15" max="15" width="2.875" style="1" customWidth="1"/>
    <col min="16" max="16" width="2.375" style="1" customWidth="1"/>
    <col min="17" max="17" width="3.25390625" style="1" customWidth="1"/>
    <col min="18" max="18" width="3.00390625" style="1" customWidth="1"/>
    <col min="19" max="19" width="3.125" style="1" customWidth="1"/>
    <col min="20" max="20" width="3.00390625" style="1" customWidth="1"/>
    <col min="21" max="21" width="3.125" style="1" customWidth="1"/>
    <col min="22" max="22" width="3.00390625" style="1" customWidth="1"/>
    <col min="23" max="23" width="3.25390625" style="1" customWidth="1"/>
    <col min="24" max="24" width="4.25390625" style="1" customWidth="1"/>
    <col min="25" max="25" width="3.125" style="1" customWidth="1"/>
    <col min="26" max="26" width="4.375" style="1" customWidth="1"/>
    <col min="27" max="27" width="3.125" style="1" customWidth="1"/>
    <col min="28" max="28" width="4.125" style="1" customWidth="1"/>
    <col min="29" max="31" width="3.125" style="1" customWidth="1"/>
    <col min="32" max="32" width="3.25390625" style="1" customWidth="1"/>
    <col min="33" max="33" width="3.125" style="1" customWidth="1"/>
    <col min="34" max="34" width="3.25390625" style="1" customWidth="1"/>
    <col min="35" max="35" width="11.375" style="3" customWidth="1"/>
    <col min="36" max="36" width="8.00390625" style="1" customWidth="1"/>
    <col min="37" max="16384" width="9.50390625" style="1" customWidth="1"/>
  </cols>
  <sheetData>
    <row r="2" spans="5:22" ht="23.25">
      <c r="E2" s="4" t="s">
        <v>0</v>
      </c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5:22" ht="23.25">
      <c r="E3" s="4" t="s">
        <v>1</v>
      </c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23.25">
      <c r="Z4" s="6"/>
    </row>
    <row r="5" spans="5:26" ht="23.25">
      <c r="E5" s="7"/>
      <c r="F5" s="8" t="s">
        <v>2</v>
      </c>
      <c r="G5" s="8"/>
      <c r="H5" s="8"/>
      <c r="I5" s="8"/>
      <c r="L5" s="9"/>
      <c r="M5" s="8" t="s">
        <v>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6"/>
    </row>
    <row r="6" ht="12.75" customHeight="1">
      <c r="E6" s="6"/>
    </row>
    <row r="7" spans="1:38" ht="101.25" customHeight="1">
      <c r="A7" s="10" t="s">
        <v>4</v>
      </c>
      <c r="B7" s="11" t="s">
        <v>5</v>
      </c>
      <c r="C7" s="12" t="s">
        <v>6</v>
      </c>
      <c r="D7" s="13" t="s">
        <v>7</v>
      </c>
      <c r="E7" s="14" t="s">
        <v>8</v>
      </c>
      <c r="F7" s="14"/>
      <c r="G7" s="14" t="s">
        <v>9</v>
      </c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 t="s">
        <v>13</v>
      </c>
      <c r="P7" s="14"/>
      <c r="Q7" s="14" t="s">
        <v>14</v>
      </c>
      <c r="R7" s="14"/>
      <c r="S7" s="14" t="s">
        <v>15</v>
      </c>
      <c r="T7" s="14"/>
      <c r="U7" s="14" t="s">
        <v>16</v>
      </c>
      <c r="V7" s="14"/>
      <c r="W7" s="14" t="s">
        <v>17</v>
      </c>
      <c r="X7" s="14"/>
      <c r="Y7" s="14" t="s">
        <v>18</v>
      </c>
      <c r="Z7" s="14"/>
      <c r="AA7" s="14" t="s">
        <v>19</v>
      </c>
      <c r="AB7" s="14"/>
      <c r="AC7" s="14" t="s">
        <v>20</v>
      </c>
      <c r="AD7" s="14"/>
      <c r="AE7" s="14" t="s">
        <v>21</v>
      </c>
      <c r="AF7" s="14"/>
      <c r="AG7" s="14" t="s">
        <v>22</v>
      </c>
      <c r="AH7" s="14"/>
      <c r="AI7" s="15" t="s">
        <v>23</v>
      </c>
      <c r="AJ7" s="16" t="s">
        <v>24</v>
      </c>
      <c r="AK7" s="17"/>
      <c r="AL7" s="18"/>
    </row>
    <row r="8" spans="1:37" ht="13.5" customHeight="1">
      <c r="A8" s="10"/>
      <c r="B8" s="10"/>
      <c r="C8" s="10"/>
      <c r="D8" s="13"/>
      <c r="E8" s="14"/>
      <c r="F8" s="14"/>
      <c r="G8" s="19" t="s">
        <v>25</v>
      </c>
      <c r="H8" s="19"/>
      <c r="I8" s="14"/>
      <c r="J8" s="14"/>
      <c r="K8" s="14"/>
      <c r="L8" s="14"/>
      <c r="M8" s="19" t="s">
        <v>25</v>
      </c>
      <c r="N8" s="19"/>
      <c r="O8" s="19" t="s">
        <v>25</v>
      </c>
      <c r="P8" s="19"/>
      <c r="Q8" s="19" t="s">
        <v>25</v>
      </c>
      <c r="R8" s="19"/>
      <c r="S8" s="19" t="s">
        <v>25</v>
      </c>
      <c r="T8" s="19"/>
      <c r="U8" s="19" t="s">
        <v>25</v>
      </c>
      <c r="V8" s="19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5"/>
      <c r="AJ8" s="16"/>
      <c r="AK8" s="17"/>
    </row>
    <row r="9" spans="1:38" ht="12" customHeight="1">
      <c r="A9" s="10"/>
      <c r="B9" s="10"/>
      <c r="C9" s="10"/>
      <c r="D9" s="13"/>
      <c r="E9" s="14"/>
      <c r="F9" s="14"/>
      <c r="G9" s="20"/>
      <c r="H9" s="21" t="s">
        <v>26</v>
      </c>
      <c r="I9" s="14"/>
      <c r="J9" s="14"/>
      <c r="K9" s="14"/>
      <c r="L9" s="14"/>
      <c r="M9" s="21" t="s">
        <v>27</v>
      </c>
      <c r="N9" s="21" t="s">
        <v>26</v>
      </c>
      <c r="O9" s="21" t="s">
        <v>27</v>
      </c>
      <c r="P9" s="21" t="s">
        <v>26</v>
      </c>
      <c r="Q9" s="22"/>
      <c r="R9" s="21" t="s">
        <v>26</v>
      </c>
      <c r="S9" s="22"/>
      <c r="T9" s="21" t="s">
        <v>26</v>
      </c>
      <c r="U9" s="22"/>
      <c r="V9" s="21" t="s">
        <v>26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5"/>
      <c r="AJ9" s="16"/>
      <c r="AK9" s="17"/>
      <c r="AL9" s="6"/>
    </row>
    <row r="10" spans="1:38" ht="12" customHeight="1">
      <c r="A10" s="10"/>
      <c r="B10" s="10"/>
      <c r="C10" s="10"/>
      <c r="D10" s="13"/>
      <c r="E10" s="14"/>
      <c r="F10" s="14"/>
      <c r="G10" s="20"/>
      <c r="H10" s="21">
        <v>1</v>
      </c>
      <c r="I10" s="14"/>
      <c r="J10" s="14"/>
      <c r="K10" s="14"/>
      <c r="L10" s="14"/>
      <c r="M10" s="21">
        <v>5</v>
      </c>
      <c r="N10" s="21">
        <v>3</v>
      </c>
      <c r="O10" s="21"/>
      <c r="P10" s="21">
        <v>1</v>
      </c>
      <c r="Q10" s="22"/>
      <c r="R10" s="21">
        <v>1</v>
      </c>
      <c r="S10" s="22"/>
      <c r="T10" s="21">
        <v>1</v>
      </c>
      <c r="U10" s="22"/>
      <c r="V10" s="21">
        <v>3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16"/>
      <c r="AK10" s="17"/>
      <c r="AL10" s="6"/>
    </row>
    <row r="11" spans="1:37" ht="12" customHeight="1">
      <c r="A11" s="10"/>
      <c r="B11" s="10"/>
      <c r="C11" s="10"/>
      <c r="D11" s="13"/>
      <c r="E11" s="14"/>
      <c r="F11" s="14"/>
      <c r="G11" s="21" t="s">
        <v>28</v>
      </c>
      <c r="H11" s="21" t="s">
        <v>29</v>
      </c>
      <c r="I11" s="14"/>
      <c r="J11" s="14"/>
      <c r="K11" s="14"/>
      <c r="L11" s="14"/>
      <c r="M11" s="21" t="s">
        <v>28</v>
      </c>
      <c r="N11" s="21" t="s">
        <v>29</v>
      </c>
      <c r="O11" s="21" t="s">
        <v>28</v>
      </c>
      <c r="P11" s="21" t="s">
        <v>29</v>
      </c>
      <c r="Q11" s="21" t="s">
        <v>28</v>
      </c>
      <c r="R11" s="21" t="s">
        <v>29</v>
      </c>
      <c r="S11" s="21" t="s">
        <v>28</v>
      </c>
      <c r="T11" s="21" t="s">
        <v>29</v>
      </c>
      <c r="U11" s="21" t="s">
        <v>28</v>
      </c>
      <c r="V11" s="21" t="s">
        <v>29</v>
      </c>
      <c r="W11" s="21" t="s">
        <v>30</v>
      </c>
      <c r="X11" s="21"/>
      <c r="Y11" s="21"/>
      <c r="Z11" s="21"/>
      <c r="AA11" s="21"/>
      <c r="AB11" s="21"/>
      <c r="AC11" s="14"/>
      <c r="AD11" s="14"/>
      <c r="AE11" s="14"/>
      <c r="AF11" s="14"/>
      <c r="AG11" s="14"/>
      <c r="AH11" s="14"/>
      <c r="AI11" s="15"/>
      <c r="AJ11" s="16"/>
      <c r="AK11" s="17"/>
    </row>
    <row r="12" spans="1:36" ht="13.5" customHeight="1">
      <c r="A12" s="10"/>
      <c r="B12" s="10"/>
      <c r="C12" s="10"/>
      <c r="D12" s="13"/>
      <c r="E12" s="14"/>
      <c r="F12" s="14"/>
      <c r="G12" s="21">
        <v>1</v>
      </c>
      <c r="H12" s="21">
        <v>1</v>
      </c>
      <c r="I12" s="14"/>
      <c r="J12" s="14"/>
      <c r="K12" s="14"/>
      <c r="L12" s="14"/>
      <c r="M12" s="21">
        <v>4</v>
      </c>
      <c r="N12" s="21">
        <v>3</v>
      </c>
      <c r="O12" s="21">
        <v>1</v>
      </c>
      <c r="P12" s="21">
        <v>1</v>
      </c>
      <c r="Q12" s="21">
        <v>1</v>
      </c>
      <c r="R12" s="21">
        <v>1</v>
      </c>
      <c r="S12" s="21">
        <v>2</v>
      </c>
      <c r="T12" s="21">
        <v>2</v>
      </c>
      <c r="U12" s="21">
        <v>2</v>
      </c>
      <c r="V12" s="21">
        <v>2</v>
      </c>
      <c r="W12" s="23">
        <v>4</v>
      </c>
      <c r="X12" s="23"/>
      <c r="Y12" s="23"/>
      <c r="Z12" s="24">
        <f>X13+Z13+AB13</f>
        <v>4</v>
      </c>
      <c r="AA12" s="24"/>
      <c r="AB12" s="24"/>
      <c r="AC12" s="14"/>
      <c r="AD12" s="14"/>
      <c r="AE12" s="14"/>
      <c r="AF12" s="14"/>
      <c r="AG12" s="14"/>
      <c r="AH12" s="14"/>
      <c r="AI12" s="15"/>
      <c r="AJ12" s="16"/>
    </row>
    <row r="13" spans="1:36" ht="23.25">
      <c r="A13" s="25" t="s">
        <v>31</v>
      </c>
      <c r="B13" s="26"/>
      <c r="C13" s="27"/>
      <c r="D13" s="5"/>
      <c r="E13" s="28">
        <v>4.5</v>
      </c>
      <c r="F13" s="29">
        <v>4.5</v>
      </c>
      <c r="G13" s="30"/>
      <c r="H13" s="30"/>
      <c r="I13" s="28">
        <v>4.5</v>
      </c>
      <c r="J13" s="29">
        <v>4.5</v>
      </c>
      <c r="K13" s="28">
        <v>3</v>
      </c>
      <c r="L13" s="31">
        <v>3</v>
      </c>
      <c r="M13" s="28">
        <v>4</v>
      </c>
      <c r="N13" s="32">
        <v>4</v>
      </c>
      <c r="O13" s="28">
        <v>4</v>
      </c>
      <c r="P13" s="31">
        <v>4</v>
      </c>
      <c r="Q13" s="33"/>
      <c r="R13" s="34"/>
      <c r="S13" s="33"/>
      <c r="T13" s="34"/>
      <c r="U13" s="33"/>
      <c r="V13" s="34"/>
      <c r="W13" s="28"/>
      <c r="X13" s="31">
        <v>1.5</v>
      </c>
      <c r="Y13" s="28"/>
      <c r="Z13" s="31">
        <v>1</v>
      </c>
      <c r="AA13" s="28"/>
      <c r="AB13" s="31">
        <v>1.5</v>
      </c>
      <c r="AC13" s="28">
        <v>4</v>
      </c>
      <c r="AD13" s="31">
        <v>4</v>
      </c>
      <c r="AE13" s="28">
        <v>1</v>
      </c>
      <c r="AF13" s="31">
        <v>1</v>
      </c>
      <c r="AG13" s="28">
        <v>1</v>
      </c>
      <c r="AH13" s="31">
        <v>1</v>
      </c>
      <c r="AI13" s="35">
        <f>"sum" (E14:AH14)</f>
        <v>0</v>
      </c>
      <c r="AJ13" s="36">
        <f>SUM(F13,J13,L13,N13,X13,Z13,AB13,AD13,AF13,AH13)</f>
        <v>26</v>
      </c>
    </row>
    <row r="14" spans="1:36" ht="23.25">
      <c r="A14" s="25"/>
      <c r="B14" s="25"/>
      <c r="C14" s="25"/>
      <c r="D14" s="5"/>
      <c r="E14" s="37">
        <f>F13*C13</f>
        <v>0</v>
      </c>
      <c r="F14" s="37"/>
      <c r="G14" s="38"/>
      <c r="H14" s="38"/>
      <c r="I14" s="37">
        <f>J13*C13</f>
        <v>0</v>
      </c>
      <c r="J14" s="37"/>
      <c r="K14" s="37">
        <f>L13*C13</f>
        <v>0</v>
      </c>
      <c r="L14" s="37"/>
      <c r="M14" s="37">
        <f>M10*N13</f>
        <v>20</v>
      </c>
      <c r="N14" s="37"/>
      <c r="O14" s="37">
        <f>O10*P13</f>
        <v>0</v>
      </c>
      <c r="P14" s="37"/>
      <c r="Q14" s="38"/>
      <c r="R14" s="38"/>
      <c r="S14" s="38"/>
      <c r="T14" s="38"/>
      <c r="U14" s="38"/>
      <c r="V14" s="38"/>
      <c r="W14" s="37">
        <f>X13*C13</f>
        <v>0</v>
      </c>
      <c r="X14" s="37"/>
      <c r="Y14" s="37">
        <f>Z13*C13</f>
        <v>0</v>
      </c>
      <c r="Z14" s="37"/>
      <c r="AA14" s="37">
        <f>AB13*C13</f>
        <v>0</v>
      </c>
      <c r="AB14" s="37"/>
      <c r="AC14" s="37">
        <f>AD13*C13</f>
        <v>0</v>
      </c>
      <c r="AD14" s="37"/>
      <c r="AE14" s="37">
        <f>AF13*C13</f>
        <v>0</v>
      </c>
      <c r="AF14" s="37"/>
      <c r="AG14" s="37">
        <f>AH13*C13</f>
        <v>0</v>
      </c>
      <c r="AH14" s="37"/>
      <c r="AI14" s="35"/>
      <c r="AJ14" s="36"/>
    </row>
    <row r="15" spans="1:36" s="46" customFormat="1" ht="24">
      <c r="A15" s="39" t="s">
        <v>32</v>
      </c>
      <c r="B15" s="39"/>
      <c r="C15" s="39"/>
      <c r="D15" s="39"/>
      <c r="E15" s="40"/>
      <c r="F15" s="40"/>
      <c r="G15" s="41"/>
      <c r="H15" s="41"/>
      <c r="I15" s="42"/>
      <c r="J15" s="42"/>
      <c r="K15" s="42"/>
      <c r="L15" s="42"/>
      <c r="M15" s="42"/>
      <c r="N15" s="42"/>
      <c r="O15" s="42"/>
      <c r="P15" s="42"/>
      <c r="Q15" s="40"/>
      <c r="R15" s="40"/>
      <c r="S15" s="43"/>
      <c r="T15" s="43"/>
      <c r="U15" s="41"/>
      <c r="V15" s="41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4">
        <f>SUM(E15:AH15)</f>
        <v>0</v>
      </c>
      <c r="AJ15" s="45"/>
    </row>
    <row r="16" spans="1:36" s="52" customFormat="1" ht="23.25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  <c r="AJ16" s="51"/>
    </row>
    <row r="17" spans="1:36" ht="23.25">
      <c r="A17" s="25" t="s">
        <v>33</v>
      </c>
      <c r="B17" s="26"/>
      <c r="C17" s="27"/>
      <c r="D17" s="5"/>
      <c r="E17" s="28">
        <v>4.5</v>
      </c>
      <c r="F17" s="29">
        <v>4.5</v>
      </c>
      <c r="G17" s="28">
        <v>1</v>
      </c>
      <c r="H17" s="31">
        <v>1</v>
      </c>
      <c r="I17" s="28">
        <v>3.5</v>
      </c>
      <c r="J17" s="29">
        <v>3.5</v>
      </c>
      <c r="K17" s="28">
        <v>3</v>
      </c>
      <c r="L17" s="29">
        <v>3</v>
      </c>
      <c r="M17" s="28">
        <v>3</v>
      </c>
      <c r="N17" s="31">
        <v>3</v>
      </c>
      <c r="O17" s="28">
        <v>3</v>
      </c>
      <c r="P17" s="31">
        <v>3</v>
      </c>
      <c r="Q17" s="28">
        <v>2.5</v>
      </c>
      <c r="R17" s="31">
        <v>2.5</v>
      </c>
      <c r="S17" s="28">
        <v>2.5</v>
      </c>
      <c r="T17" s="31">
        <v>2.5</v>
      </c>
      <c r="U17" s="28">
        <v>2.5</v>
      </c>
      <c r="V17" s="31">
        <v>2.5</v>
      </c>
      <c r="W17" s="28">
        <v>1.5</v>
      </c>
      <c r="X17" s="31">
        <v>1.5</v>
      </c>
      <c r="Y17" s="28">
        <v>1.5</v>
      </c>
      <c r="Z17" s="31">
        <v>1.5</v>
      </c>
      <c r="AA17" s="28">
        <v>1.5</v>
      </c>
      <c r="AB17" s="31">
        <v>1.5</v>
      </c>
      <c r="AC17" s="28">
        <v>3</v>
      </c>
      <c r="AD17" s="32">
        <v>3</v>
      </c>
      <c r="AE17" s="28">
        <v>1</v>
      </c>
      <c r="AF17" s="31">
        <v>1</v>
      </c>
      <c r="AG17" s="28">
        <v>1</v>
      </c>
      <c r="AH17" s="31">
        <v>1</v>
      </c>
      <c r="AI17" s="35">
        <f>"sum" (E18:AH18)</f>
        <v>0</v>
      </c>
      <c r="AJ17" s="36">
        <f>SUM(F17,J17,L17,N17,R17,X17,Z17,AB17,AD17,AF17,AH17)</f>
        <v>26</v>
      </c>
    </row>
    <row r="18" spans="1:37" ht="23.25">
      <c r="A18" s="25"/>
      <c r="B18" s="25"/>
      <c r="C18" s="25"/>
      <c r="D18" s="5"/>
      <c r="E18" s="37">
        <f>F17*C17</f>
        <v>0</v>
      </c>
      <c r="F18" s="37"/>
      <c r="G18" s="37">
        <f>H10*H17</f>
        <v>1</v>
      </c>
      <c r="H18" s="37"/>
      <c r="I18" s="37">
        <f>C17*J17</f>
        <v>0</v>
      </c>
      <c r="J18" s="37"/>
      <c r="K18" s="37">
        <f>L17*C17</f>
        <v>0</v>
      </c>
      <c r="L18" s="37"/>
      <c r="M18" s="37">
        <f>N10*N17</f>
        <v>9</v>
      </c>
      <c r="N18" s="37"/>
      <c r="O18" s="37">
        <f>P10*P17</f>
        <v>3</v>
      </c>
      <c r="P18" s="37"/>
      <c r="Q18" s="37">
        <f>R10*R17</f>
        <v>2.5</v>
      </c>
      <c r="R18" s="37"/>
      <c r="S18" s="37">
        <f>T10*T17</f>
        <v>2.5</v>
      </c>
      <c r="T18" s="37"/>
      <c r="U18" s="37">
        <f>V10*V17</f>
        <v>7.5</v>
      </c>
      <c r="V18" s="37"/>
      <c r="W18" s="37">
        <f>X17*C17</f>
        <v>0</v>
      </c>
      <c r="X18" s="37"/>
      <c r="Y18" s="37">
        <f>Z17*C17</f>
        <v>0</v>
      </c>
      <c r="Z18" s="37"/>
      <c r="AA18" s="37">
        <f>AB17*C17</f>
        <v>0</v>
      </c>
      <c r="AB18" s="37"/>
      <c r="AC18" s="37">
        <f>AD17*C17</f>
        <v>0</v>
      </c>
      <c r="AD18" s="37"/>
      <c r="AE18" s="37">
        <f>AF17*C17</f>
        <v>0</v>
      </c>
      <c r="AF18" s="37"/>
      <c r="AG18" s="37">
        <f>AH17*C17</f>
        <v>0</v>
      </c>
      <c r="AH18" s="37"/>
      <c r="AI18" s="35"/>
      <c r="AJ18" s="36"/>
      <c r="AK18" s="53"/>
    </row>
    <row r="19" spans="1:37" s="57" customFormat="1" ht="24">
      <c r="A19" s="39" t="s">
        <v>32</v>
      </c>
      <c r="B19" s="39"/>
      <c r="C19" s="39"/>
      <c r="D19" s="39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54">
        <f>SUM(E19:AH19)</f>
        <v>0</v>
      </c>
      <c r="AJ19" s="55"/>
      <c r="AK19" s="56"/>
    </row>
    <row r="20" spans="1:36" ht="23.25">
      <c r="A20" s="25" t="s">
        <v>34</v>
      </c>
      <c r="B20" s="26"/>
      <c r="C20" s="27"/>
      <c r="D20" s="5"/>
      <c r="E20" s="28">
        <v>4.5</v>
      </c>
      <c r="F20" s="29">
        <v>4.5</v>
      </c>
      <c r="G20" s="28">
        <v>2</v>
      </c>
      <c r="H20" s="31">
        <v>2</v>
      </c>
      <c r="I20" s="28">
        <v>3.5</v>
      </c>
      <c r="J20" s="29">
        <v>3.5</v>
      </c>
      <c r="K20" s="28">
        <v>3</v>
      </c>
      <c r="L20" s="29">
        <v>3</v>
      </c>
      <c r="M20" s="28">
        <v>3</v>
      </c>
      <c r="N20" s="29">
        <v>3</v>
      </c>
      <c r="O20" s="28">
        <v>3</v>
      </c>
      <c r="P20" s="31">
        <v>3</v>
      </c>
      <c r="Q20" s="28">
        <v>2.5</v>
      </c>
      <c r="R20" s="31">
        <v>2.5</v>
      </c>
      <c r="S20" s="28">
        <v>2.5</v>
      </c>
      <c r="T20" s="31">
        <v>2.5</v>
      </c>
      <c r="U20" s="28">
        <v>2.5</v>
      </c>
      <c r="V20" s="31">
        <v>2.5</v>
      </c>
      <c r="W20" s="28">
        <v>1.5</v>
      </c>
      <c r="X20" s="31">
        <v>1.5</v>
      </c>
      <c r="Y20" s="28">
        <v>1.5</v>
      </c>
      <c r="Z20" s="31">
        <v>1.5</v>
      </c>
      <c r="AA20" s="28">
        <v>1.5</v>
      </c>
      <c r="AB20" s="31">
        <v>1.5</v>
      </c>
      <c r="AC20" s="28">
        <v>3</v>
      </c>
      <c r="AD20" s="31">
        <v>3</v>
      </c>
      <c r="AE20" s="28">
        <v>1</v>
      </c>
      <c r="AF20" s="31">
        <v>1</v>
      </c>
      <c r="AG20" s="28">
        <v>1</v>
      </c>
      <c r="AH20" s="31">
        <v>1</v>
      </c>
      <c r="AI20" s="35">
        <f>"sum" (E21:AH21)</f>
        <v>0</v>
      </c>
      <c r="AJ20" s="36">
        <f>SUM(F20,J20,L20,N20,R20,X20,Z20,AB20,AD20,AF20,AH20)</f>
        <v>26</v>
      </c>
    </row>
    <row r="21" spans="1:36" ht="23.25">
      <c r="A21" s="25"/>
      <c r="B21" s="25"/>
      <c r="C21" s="25"/>
      <c r="D21" s="5"/>
      <c r="E21" s="37">
        <f>F20*C20</f>
        <v>0</v>
      </c>
      <c r="F21" s="37"/>
      <c r="G21" s="37">
        <f>G12*H20</f>
        <v>2</v>
      </c>
      <c r="H21" s="37"/>
      <c r="I21" s="37">
        <f>J20*C20</f>
        <v>0</v>
      </c>
      <c r="J21" s="37"/>
      <c r="K21" s="37">
        <f>L20*C20</f>
        <v>0</v>
      </c>
      <c r="L21" s="37"/>
      <c r="M21" s="37">
        <f>M12*N20</f>
        <v>12</v>
      </c>
      <c r="N21" s="37"/>
      <c r="O21" s="37">
        <f>O12*P20</f>
        <v>3</v>
      </c>
      <c r="P21" s="37"/>
      <c r="Q21" s="37">
        <f>Q12*R20</f>
        <v>2.5</v>
      </c>
      <c r="R21" s="37"/>
      <c r="S21" s="37">
        <f>S12*T20</f>
        <v>5</v>
      </c>
      <c r="T21" s="37"/>
      <c r="U21" s="37">
        <f>U12*V20</f>
        <v>5</v>
      </c>
      <c r="V21" s="37"/>
      <c r="W21" s="37">
        <f>X20*C20</f>
        <v>0</v>
      </c>
      <c r="X21" s="37"/>
      <c r="Y21" s="37">
        <f>Z20*C20</f>
        <v>0</v>
      </c>
      <c r="Z21" s="37"/>
      <c r="AA21" s="37">
        <f>AB20*C20</f>
        <v>0</v>
      </c>
      <c r="AB21" s="37"/>
      <c r="AC21" s="37">
        <f>AD20*C20</f>
        <v>0</v>
      </c>
      <c r="AD21" s="37"/>
      <c r="AE21" s="37">
        <f>AF20*C20</f>
        <v>0</v>
      </c>
      <c r="AF21" s="37"/>
      <c r="AG21" s="37">
        <f>AH20*C20</f>
        <v>0</v>
      </c>
      <c r="AH21" s="37"/>
      <c r="AI21" s="35"/>
      <c r="AJ21" s="36"/>
    </row>
    <row r="22" spans="1:36" s="57" customFormat="1" ht="24">
      <c r="A22" s="39" t="s">
        <v>32</v>
      </c>
      <c r="B22" s="39"/>
      <c r="C22" s="39"/>
      <c r="D22" s="3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54">
        <f>SUM(E22:AH22)</f>
        <v>0</v>
      </c>
      <c r="AJ22" s="55"/>
    </row>
    <row r="23" spans="1:36" ht="23.25">
      <c r="A23" s="25" t="s">
        <v>35</v>
      </c>
      <c r="B23" s="26"/>
      <c r="C23" s="27"/>
      <c r="D23" s="5"/>
      <c r="E23" s="28">
        <v>4</v>
      </c>
      <c r="F23" s="31">
        <v>4</v>
      </c>
      <c r="G23" s="28">
        <v>2</v>
      </c>
      <c r="H23" s="31">
        <v>2</v>
      </c>
      <c r="I23" s="28">
        <v>3.5</v>
      </c>
      <c r="J23" s="31">
        <v>3.5</v>
      </c>
      <c r="K23" s="28">
        <v>3.5</v>
      </c>
      <c r="L23" s="29">
        <v>3.5</v>
      </c>
      <c r="M23" s="28">
        <v>3</v>
      </c>
      <c r="N23" s="31">
        <v>3</v>
      </c>
      <c r="O23" s="28">
        <v>3</v>
      </c>
      <c r="P23" s="31">
        <v>3</v>
      </c>
      <c r="Q23" s="28">
        <v>2.5</v>
      </c>
      <c r="R23" s="31">
        <v>2.5</v>
      </c>
      <c r="S23" s="28">
        <v>2.5</v>
      </c>
      <c r="T23" s="31">
        <v>2.5</v>
      </c>
      <c r="U23" s="28">
        <v>2.5</v>
      </c>
      <c r="V23" s="31">
        <v>2.5</v>
      </c>
      <c r="W23" s="28">
        <v>1.5</v>
      </c>
      <c r="X23" s="31">
        <v>1.5</v>
      </c>
      <c r="Y23" s="28">
        <v>1.5</v>
      </c>
      <c r="Z23" s="31">
        <v>1.5</v>
      </c>
      <c r="AA23" s="28">
        <v>1.5</v>
      </c>
      <c r="AB23" s="31">
        <v>1.5</v>
      </c>
      <c r="AC23" s="28">
        <v>3</v>
      </c>
      <c r="AD23" s="31">
        <v>3</v>
      </c>
      <c r="AE23" s="28">
        <v>1</v>
      </c>
      <c r="AF23" s="31">
        <v>1</v>
      </c>
      <c r="AG23" s="28">
        <v>1</v>
      </c>
      <c r="AH23" s="31">
        <v>1</v>
      </c>
      <c r="AI23" s="35">
        <f>"sum" (E24:AH24)</f>
        <v>0</v>
      </c>
      <c r="AJ23" s="36">
        <f>SUM(F23,J23,L23,N23,R23,X23,Z23,AB23,AD23,AF23,AH23)</f>
        <v>26</v>
      </c>
    </row>
    <row r="24" spans="1:39" ht="12.75" customHeight="1">
      <c r="A24" s="25"/>
      <c r="B24" s="25"/>
      <c r="C24" s="25"/>
      <c r="D24" s="5"/>
      <c r="E24" s="37">
        <f>F23*C23</f>
        <v>0</v>
      </c>
      <c r="F24" s="37"/>
      <c r="G24" s="37">
        <f>H23*H12</f>
        <v>2</v>
      </c>
      <c r="H24" s="37"/>
      <c r="I24" s="37">
        <f>C23*J23</f>
        <v>0</v>
      </c>
      <c r="J24" s="37"/>
      <c r="K24" s="37">
        <f>C23*L23</f>
        <v>0</v>
      </c>
      <c r="L24" s="37"/>
      <c r="M24" s="37">
        <f>N12*N23</f>
        <v>9</v>
      </c>
      <c r="N24" s="37"/>
      <c r="O24" s="37">
        <f>P12*P23</f>
        <v>3</v>
      </c>
      <c r="P24" s="37"/>
      <c r="Q24" s="37">
        <f>R12*R23</f>
        <v>2.5</v>
      </c>
      <c r="R24" s="37"/>
      <c r="S24" s="37">
        <f>T12*T23</f>
        <v>5</v>
      </c>
      <c r="T24" s="37"/>
      <c r="U24" s="37">
        <f>V12*V23</f>
        <v>5</v>
      </c>
      <c r="V24" s="37"/>
      <c r="W24" s="37">
        <f>C23*X23</f>
        <v>0</v>
      </c>
      <c r="X24" s="37"/>
      <c r="Y24" s="37">
        <f>C23*Z23</f>
        <v>0</v>
      </c>
      <c r="Z24" s="37"/>
      <c r="AA24" s="37">
        <f>C23*AB23</f>
        <v>0</v>
      </c>
      <c r="AB24" s="37"/>
      <c r="AC24" s="37">
        <f>C23*AD23</f>
        <v>0</v>
      </c>
      <c r="AD24" s="37"/>
      <c r="AE24" s="37">
        <f>C23*AF23</f>
        <v>0</v>
      </c>
      <c r="AF24" s="37"/>
      <c r="AG24" s="37">
        <f>C23*AH23</f>
        <v>0</v>
      </c>
      <c r="AH24" s="37"/>
      <c r="AI24" s="35"/>
      <c r="AJ24" s="36"/>
      <c r="AL24" s="6"/>
      <c r="AM24" s="6"/>
    </row>
    <row r="25" spans="1:39" s="57" customFormat="1" ht="12.75" customHeight="1">
      <c r="A25" s="39" t="s">
        <v>32</v>
      </c>
      <c r="B25" s="39"/>
      <c r="C25" s="39"/>
      <c r="D25" s="39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54">
        <f>SUM(E25:AH25)</f>
        <v>0</v>
      </c>
      <c r="AJ25" s="55"/>
      <c r="AL25" s="6"/>
      <c r="AM25" s="6"/>
    </row>
    <row r="26" spans="1:39" s="61" customFormat="1" ht="23.25">
      <c r="A26" s="58" t="s">
        <v>36</v>
      </c>
      <c r="B26" s="58"/>
      <c r="C26" s="58"/>
      <c r="D26" s="58"/>
      <c r="E26" s="59">
        <f>E17+E20+E23</f>
        <v>13</v>
      </c>
      <c r="F26" s="59">
        <f>F17+F20+F23</f>
        <v>13</v>
      </c>
      <c r="G26" s="59">
        <f>G17+G20+G23</f>
        <v>5</v>
      </c>
      <c r="H26" s="59">
        <f>H17+H20+H23</f>
        <v>5</v>
      </c>
      <c r="I26" s="59">
        <f>I17+I20+I23</f>
        <v>10.5</v>
      </c>
      <c r="J26" s="59">
        <f>J17+J20+J23</f>
        <v>10.5</v>
      </c>
      <c r="K26" s="59">
        <f>K17+K20+K23</f>
        <v>9.5</v>
      </c>
      <c r="L26" s="59">
        <f>L17+L20+L23</f>
        <v>9.5</v>
      </c>
      <c r="M26" s="59">
        <f>M17+M20+M23</f>
        <v>9</v>
      </c>
      <c r="N26" s="59">
        <f>N17+N20+N23</f>
        <v>9</v>
      </c>
      <c r="O26" s="59">
        <f>O17+O20+O23</f>
        <v>9</v>
      </c>
      <c r="P26" s="59">
        <f>P17+P20+P23</f>
        <v>9</v>
      </c>
      <c r="Q26" s="59">
        <f>Q17+Q20+Q23</f>
        <v>7.5</v>
      </c>
      <c r="R26" s="59">
        <f>R17+R20+R23</f>
        <v>7.5</v>
      </c>
      <c r="S26" s="59">
        <f>S17+S20+S23</f>
        <v>7.5</v>
      </c>
      <c r="T26" s="59">
        <f>T17+T20+T23</f>
        <v>7.5</v>
      </c>
      <c r="U26" s="59">
        <f>U17+U20+U23</f>
        <v>7.5</v>
      </c>
      <c r="V26" s="59">
        <f>V17+V20+V23</f>
        <v>7.5</v>
      </c>
      <c r="W26" s="59">
        <f>W17+W20+W23</f>
        <v>4.5</v>
      </c>
      <c r="X26" s="59">
        <f>X17+X20+X23</f>
        <v>4.5</v>
      </c>
      <c r="Y26" s="59">
        <f>Y17+Y20+Y23</f>
        <v>4.5</v>
      </c>
      <c r="Z26" s="59">
        <f>Z17+Z20+Z23</f>
        <v>4.5</v>
      </c>
      <c r="AA26" s="59">
        <f>AA17+AA20+AA23</f>
        <v>4.5</v>
      </c>
      <c r="AB26" s="59">
        <f>AB17+AB20+AB23</f>
        <v>4.5</v>
      </c>
      <c r="AC26" s="59">
        <f>AC17+AC20+AC23</f>
        <v>9</v>
      </c>
      <c r="AD26" s="59">
        <f>AD17+AD20+AD23</f>
        <v>9</v>
      </c>
      <c r="AE26" s="59">
        <f>AE17+AE20+AE23</f>
        <v>3</v>
      </c>
      <c r="AF26" s="59">
        <f>AF17+AF20+AF23</f>
        <v>3</v>
      </c>
      <c r="AG26" s="59">
        <f>AG17+AG20+AG23</f>
        <v>3</v>
      </c>
      <c r="AH26" s="59">
        <f>AH17+AH20+AH23</f>
        <v>3</v>
      </c>
      <c r="AI26" s="22"/>
      <c r="AJ26" s="60"/>
      <c r="AL26" s="6"/>
      <c r="AM26" s="6"/>
    </row>
    <row r="27" spans="1:39" ht="23.25">
      <c r="A27" s="62" t="s">
        <v>37</v>
      </c>
      <c r="B27" s="63">
        <f>B13+B17+B20+B23</f>
        <v>0</v>
      </c>
      <c r="C27" s="64">
        <f>C13+C17+C20+C23</f>
        <v>0</v>
      </c>
      <c r="D27" s="6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66"/>
      <c r="T27" s="66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60"/>
      <c r="AL27" s="6"/>
      <c r="AM27" s="6"/>
    </row>
    <row r="28" spans="1:39" ht="12.75">
      <c r="A28" s="67"/>
      <c r="B28" s="67"/>
      <c r="C28" s="67"/>
      <c r="D28" s="67"/>
      <c r="E28" s="68">
        <f>E14+E21+E18+E24+E15+E19+E22+E25</f>
        <v>0</v>
      </c>
      <c r="F28" s="68"/>
      <c r="G28" s="68">
        <f>G18+G21+G24+G15+G19+G22+G25</f>
        <v>5</v>
      </c>
      <c r="H28" s="68"/>
      <c r="I28" s="68">
        <f>I14+I21+I18+I24+I15+I19+I22+I25</f>
        <v>0</v>
      </c>
      <c r="J28" s="68"/>
      <c r="K28" s="68">
        <f>K14+K21+K18+K24+K15+K19+K22+K25</f>
        <v>0</v>
      </c>
      <c r="L28" s="68"/>
      <c r="M28" s="68">
        <f>M14+M21+M18+M24+M15+M19+M22+M25</f>
        <v>50</v>
      </c>
      <c r="N28" s="68"/>
      <c r="O28" s="68">
        <f>O14+O21+O18+O24+O15+O19+O22+O25</f>
        <v>9</v>
      </c>
      <c r="P28" s="68"/>
      <c r="Q28" s="68">
        <f>Q14+Q21+Q18+Q24+Q19+Q22+Q25</f>
        <v>7.5</v>
      </c>
      <c r="R28" s="68"/>
      <c r="S28" s="68">
        <f>S14+S21+S18+S24+S15+S19+S22+S25</f>
        <v>12.5</v>
      </c>
      <c r="T28" s="68"/>
      <c r="U28" s="68">
        <f>U14+U21+U18+U15+U19+U22+U3220+U25+U24</f>
        <v>17.5</v>
      </c>
      <c r="V28" s="68"/>
      <c r="W28" s="68">
        <f>W14+W21+W18+W24+W15+W19+W22+W25</f>
        <v>0</v>
      </c>
      <c r="X28" s="68"/>
      <c r="Y28" s="68">
        <f>Y14+Y21+Y18+Y24+Y15+Y19+Y22+Y25</f>
        <v>0</v>
      </c>
      <c r="Z28" s="68"/>
      <c r="AA28" s="68">
        <f>AA14+AA21+AA18+AA24+AA15+AA19+AA22+AA25</f>
        <v>0</v>
      </c>
      <c r="AB28" s="68"/>
      <c r="AC28" s="68">
        <f>AC14+AC21+AC18+AC24+AC15+AC19+AC22+AC25</f>
        <v>0</v>
      </c>
      <c r="AD28" s="68"/>
      <c r="AE28" s="68">
        <f>AE14+AE21+AE18+AE24+AE15+AE19+AE22+AE25</f>
        <v>0</v>
      </c>
      <c r="AF28" s="68"/>
      <c r="AG28" s="68">
        <f>AG14+AG21+AG18+AG24+AG15+AG19+AG22+AG25</f>
        <v>0</v>
      </c>
      <c r="AH28" s="68"/>
      <c r="AI28" s="69">
        <v>101.5</v>
      </c>
      <c r="AJ28" s="60"/>
      <c r="AL28" s="6"/>
      <c r="AM28" s="6"/>
    </row>
    <row r="29" spans="1:39" ht="12.75">
      <c r="A29" s="70" t="s">
        <v>38</v>
      </c>
      <c r="B29" s="70"/>
      <c r="C29" s="70"/>
      <c r="D29" s="7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8">
        <v>2</v>
      </c>
      <c r="AH29" s="68"/>
      <c r="AI29" s="69">
        <f>"sum" (E29:AG29)</f>
        <v>0</v>
      </c>
      <c r="AJ29" s="60"/>
      <c r="AL29" s="6"/>
      <c r="AM29" s="6"/>
    </row>
    <row r="30" spans="1:39" ht="12.75">
      <c r="A30" s="70" t="s">
        <v>39</v>
      </c>
      <c r="B30" s="70"/>
      <c r="C30" s="70"/>
      <c r="D30" s="7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71"/>
      <c r="X30" s="71"/>
      <c r="Y30" s="71"/>
      <c r="Z30" s="71"/>
      <c r="AA30" s="71"/>
      <c r="AB30" s="71"/>
      <c r="AC30" s="72">
        <v>12</v>
      </c>
      <c r="AD30" s="72"/>
      <c r="AE30" s="71"/>
      <c r="AF30" s="71"/>
      <c r="AG30" s="71"/>
      <c r="AH30" s="71"/>
      <c r="AI30" s="69">
        <f>AC30</f>
        <v>12</v>
      </c>
      <c r="AJ30" s="60"/>
      <c r="AL30" s="6"/>
      <c r="AM30" s="6"/>
    </row>
    <row r="31" spans="1:39" ht="12.75">
      <c r="A31" s="70" t="s">
        <v>40</v>
      </c>
      <c r="B31" s="70"/>
      <c r="C31" s="70"/>
      <c r="D31" s="70"/>
      <c r="E31" s="5"/>
      <c r="F31" s="5"/>
      <c r="G31" s="5"/>
      <c r="H31" s="5"/>
      <c r="I31" s="5"/>
      <c r="J31" s="5"/>
      <c r="K31" s="71"/>
      <c r="L31" s="71"/>
      <c r="M31" s="5"/>
      <c r="N31" s="5"/>
      <c r="O31" s="5"/>
      <c r="P31" s="5"/>
      <c r="Q31" s="5"/>
      <c r="R31" s="5"/>
      <c r="S31" s="5"/>
      <c r="T31" s="5"/>
      <c r="U31" s="5"/>
      <c r="V31" s="5"/>
      <c r="W31" s="72">
        <v>2</v>
      </c>
      <c r="X31" s="72"/>
      <c r="Y31" s="72">
        <v>1</v>
      </c>
      <c r="Z31" s="72"/>
      <c r="AA31" s="71"/>
      <c r="AB31" s="71"/>
      <c r="AC31" s="71"/>
      <c r="AD31" s="71"/>
      <c r="AE31" s="71"/>
      <c r="AF31" s="71"/>
      <c r="AG31" s="71"/>
      <c r="AH31" s="71"/>
      <c r="AI31" s="69">
        <f aca="true" t="shared" si="0" ref="AI31:AI32">"sum" (E31:AG31)</f>
        <v>0</v>
      </c>
      <c r="AJ31" s="60"/>
      <c r="AL31" s="6"/>
      <c r="AM31" s="6"/>
    </row>
    <row r="32" spans="1:36" ht="12.75">
      <c r="A32" s="70" t="s">
        <v>41</v>
      </c>
      <c r="B32" s="70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5"/>
      <c r="AH32" s="5"/>
      <c r="AI32" s="69">
        <f t="shared" si="0"/>
        <v>0</v>
      </c>
      <c r="AJ32" s="60"/>
    </row>
    <row r="33" spans="1:39" ht="12.75">
      <c r="A33" s="70" t="s">
        <v>42</v>
      </c>
      <c r="B33" s="70"/>
      <c r="C33" s="70"/>
      <c r="D33" s="70"/>
      <c r="E33" s="68">
        <f>"sum" (E28:F32)</f>
        <v>0</v>
      </c>
      <c r="F33" s="68"/>
      <c r="G33" s="68">
        <f>"sum" (G28:H32)</f>
        <v>0</v>
      </c>
      <c r="H33" s="68"/>
      <c r="I33" s="68">
        <f>"sum" (I28:J32)</f>
        <v>0</v>
      </c>
      <c r="J33" s="68"/>
      <c r="K33" s="68">
        <f>"sum" (K28:L32)</f>
        <v>0</v>
      </c>
      <c r="L33" s="68"/>
      <c r="M33" s="68">
        <f>"sum" (M28:N32)</f>
        <v>0</v>
      </c>
      <c r="N33" s="68"/>
      <c r="O33" s="68">
        <f>"sum" (O28:P32)</f>
        <v>0</v>
      </c>
      <c r="P33" s="68"/>
      <c r="Q33" s="68">
        <f>"sum" (Q28:R32)</f>
        <v>0</v>
      </c>
      <c r="R33" s="68"/>
      <c r="S33" s="68">
        <f>"sum" (S28:T32)</f>
        <v>0</v>
      </c>
      <c r="T33" s="68"/>
      <c r="U33" s="68">
        <f>"sum" (U28:V32)</f>
        <v>0</v>
      </c>
      <c r="V33" s="68"/>
      <c r="W33" s="68">
        <f>"sum" (W28:X32)</f>
        <v>0</v>
      </c>
      <c r="X33" s="68"/>
      <c r="Y33" s="68">
        <f>"sum" (Y28:Z32)</f>
        <v>0</v>
      </c>
      <c r="Z33" s="68"/>
      <c r="AA33" s="68">
        <f>"sum" (AA28:AB32)</f>
        <v>0</v>
      </c>
      <c r="AB33" s="68"/>
      <c r="AC33" s="68">
        <f>"sum" (AC28:AD32)</f>
        <v>0</v>
      </c>
      <c r="AD33" s="68"/>
      <c r="AE33" s="68">
        <f>"sum" (AE28:AF32)</f>
        <v>0</v>
      </c>
      <c r="AF33" s="68"/>
      <c r="AG33" s="73">
        <f>"sum" (AG28:AH32)</f>
        <v>0</v>
      </c>
      <c r="AH33" s="73"/>
      <c r="AI33" s="74">
        <f>"sum" (AI28:AI32)</f>
        <v>0</v>
      </c>
      <c r="AJ33" s="60"/>
      <c r="AL33" s="61"/>
      <c r="AM33" s="61"/>
    </row>
    <row r="34" spans="5:6" ht="12.75">
      <c r="E34" s="75"/>
      <c r="F34" s="75"/>
    </row>
    <row r="37" ht="12.75">
      <c r="I37" s="1" t="s">
        <v>43</v>
      </c>
    </row>
  </sheetData>
  <sheetProtection selectLockedCells="1" selectUnlockedCells="1"/>
  <mergeCells count="304">
    <mergeCell ref="E2:I2"/>
    <mergeCell ref="J2:V2"/>
    <mergeCell ref="E3:I3"/>
    <mergeCell ref="J3:V3"/>
    <mergeCell ref="F5:I5"/>
    <mergeCell ref="M5:Y5"/>
    <mergeCell ref="A7:A12"/>
    <mergeCell ref="B7:B12"/>
    <mergeCell ref="C7:C12"/>
    <mergeCell ref="D7:D12"/>
    <mergeCell ref="E7:F12"/>
    <mergeCell ref="G7:H7"/>
    <mergeCell ref="I7:J12"/>
    <mergeCell ref="K7:L12"/>
    <mergeCell ref="M7:N7"/>
    <mergeCell ref="O7:P7"/>
    <mergeCell ref="Q7:R7"/>
    <mergeCell ref="S7:T7"/>
    <mergeCell ref="U7:V7"/>
    <mergeCell ref="W7:X10"/>
    <mergeCell ref="Y7:Z10"/>
    <mergeCell ref="AA7:AB10"/>
    <mergeCell ref="AC7:AD12"/>
    <mergeCell ref="AE7:AF12"/>
    <mergeCell ref="AG7:AH12"/>
    <mergeCell ref="AI7:AI12"/>
    <mergeCell ref="AJ7:AJ12"/>
    <mergeCell ref="G8:H8"/>
    <mergeCell ref="M8:N8"/>
    <mergeCell ref="O8:P8"/>
    <mergeCell ref="Q8:R8"/>
    <mergeCell ref="S8:T8"/>
    <mergeCell ref="U8:V8"/>
    <mergeCell ref="G9:G10"/>
    <mergeCell ref="Q9:Q10"/>
    <mergeCell ref="S9:S10"/>
    <mergeCell ref="U9:U10"/>
    <mergeCell ref="AL9:AL10"/>
    <mergeCell ref="W11:AB11"/>
    <mergeCell ref="W12:Y12"/>
    <mergeCell ref="Z12:AB12"/>
    <mergeCell ref="A13:A14"/>
    <mergeCell ref="B13:B14"/>
    <mergeCell ref="C13:C14"/>
    <mergeCell ref="D13:D14"/>
    <mergeCell ref="AI13:AI14"/>
    <mergeCell ref="AJ13:AJ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17:A18"/>
    <mergeCell ref="B17:B18"/>
    <mergeCell ref="C17:C18"/>
    <mergeCell ref="D17:D18"/>
    <mergeCell ref="AI17:AI18"/>
    <mergeCell ref="AJ17:AJ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20:A21"/>
    <mergeCell ref="B20:B21"/>
    <mergeCell ref="C20:C21"/>
    <mergeCell ref="D20:D21"/>
    <mergeCell ref="AI20:AI21"/>
    <mergeCell ref="AJ20:AJ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23:A24"/>
    <mergeCell ref="B23:B24"/>
    <mergeCell ref="C23:C24"/>
    <mergeCell ref="D23:D24"/>
    <mergeCell ref="AI23:AI24"/>
    <mergeCell ref="AJ23:AJ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L24:AL31"/>
    <mergeCell ref="AM24:AM31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26:D26"/>
    <mergeCell ref="AI26:AI27"/>
    <mergeCell ref="AJ26:AJ33"/>
    <mergeCell ref="E27:F27"/>
    <mergeCell ref="G27:H27"/>
    <mergeCell ref="I27:J27"/>
    <mergeCell ref="K27:L27"/>
    <mergeCell ref="M27:N27"/>
    <mergeCell ref="O27:P27"/>
    <mergeCell ref="Q27:R27"/>
    <mergeCell ref="U27:V27"/>
    <mergeCell ref="W27:X27"/>
    <mergeCell ref="Y27:Z27"/>
    <mergeCell ref="AA27:AB27"/>
    <mergeCell ref="AC27:AD27"/>
    <mergeCell ref="AE27:AF27"/>
    <mergeCell ref="AG27:AH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</mergeCells>
  <printOptions/>
  <pageMargins left="0.22013888888888888" right="0.19027777777777777" top="0.5118055555555555" bottom="0.5118055555555555" header="0.5118055555555555" footer="0.5118055555555555"/>
  <pageSetup horizontalDpi="300" verticalDpi="300" orientation="landscape" paperSize="7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6"/>
  <sheetViews>
    <sheetView zoomScale="110" zoomScaleNormal="110" workbookViewId="0" topLeftCell="A1">
      <selection activeCell="L6" sqref="L6"/>
    </sheetView>
  </sheetViews>
  <sheetFormatPr defaultColWidth="9.00390625" defaultRowHeight="12.75"/>
  <cols>
    <col min="1" max="1" width="9.50390625" style="1" customWidth="1"/>
    <col min="2" max="2" width="8.125" style="1" customWidth="1"/>
    <col min="3" max="3" width="9.50390625" style="1" customWidth="1"/>
    <col min="4" max="4" width="8.125" style="1" customWidth="1"/>
    <col min="5" max="5" width="9.50390625" style="1" customWidth="1"/>
    <col min="6" max="6" width="8.625" style="1" customWidth="1"/>
    <col min="7" max="7" width="9.50390625" style="1" customWidth="1"/>
    <col min="8" max="8" width="8.125" style="1" customWidth="1"/>
    <col min="9" max="9" width="9.50390625" style="1" customWidth="1"/>
    <col min="10" max="10" width="8.125" style="1" customWidth="1"/>
    <col min="11" max="11" width="9.50390625" style="1" customWidth="1"/>
    <col min="12" max="12" width="8.125" style="1" customWidth="1"/>
    <col min="13" max="13" width="9.50390625" style="1" customWidth="1"/>
    <col min="14" max="14" width="8.125" style="1" customWidth="1"/>
    <col min="15" max="15" width="9.50390625" style="1" customWidth="1"/>
    <col min="16" max="16" width="8.125" style="1" customWidth="1"/>
    <col min="17" max="17" width="9.50390625" style="1" customWidth="1"/>
    <col min="18" max="18" width="8.125" style="1" customWidth="1"/>
    <col min="19" max="19" width="9.50390625" style="1" customWidth="1"/>
    <col min="20" max="20" width="8.125" style="1" customWidth="1"/>
    <col min="21" max="21" width="9.50390625" style="1" customWidth="1"/>
    <col min="22" max="22" width="8.125" style="1" customWidth="1"/>
    <col min="23" max="23" width="9.50390625" style="1" customWidth="1"/>
    <col min="24" max="24" width="8.125" style="1" customWidth="1"/>
    <col min="25" max="25" width="10.00390625" style="1" customWidth="1"/>
    <col min="26" max="26" width="8.125" style="1" customWidth="1"/>
    <col min="27" max="16384" width="9.50390625" style="1" customWidth="1"/>
  </cols>
  <sheetData>
    <row r="2" spans="3:25" ht="15.75">
      <c r="C2" s="4" t="s">
        <v>0</v>
      </c>
      <c r="D2" s="4"/>
      <c r="E2" s="4"/>
      <c r="F2" s="5"/>
      <c r="G2" s="5"/>
      <c r="H2" s="5"/>
      <c r="I2" s="5"/>
      <c r="J2" s="5"/>
      <c r="K2" s="5"/>
      <c r="L2" s="5"/>
      <c r="M2" s="76"/>
      <c r="N2" s="76"/>
      <c r="O2" s="77"/>
      <c r="P2" s="78" t="s">
        <v>44</v>
      </c>
      <c r="Q2" s="78"/>
      <c r="R2" s="78"/>
      <c r="S2" s="78"/>
      <c r="T2" s="78"/>
      <c r="U2" s="78"/>
      <c r="V2" s="76"/>
      <c r="W2" s="76"/>
      <c r="X2" s="76"/>
      <c r="Y2" s="76"/>
    </row>
    <row r="3" spans="3:25" ht="15.75">
      <c r="C3" s="4" t="s">
        <v>1</v>
      </c>
      <c r="D3" s="4"/>
      <c r="E3" s="4"/>
      <c r="F3" s="5"/>
      <c r="G3" s="5"/>
      <c r="H3" s="5"/>
      <c r="I3" s="5"/>
      <c r="J3" s="5"/>
      <c r="K3" s="5"/>
      <c r="L3" s="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5" spans="1:26" ht="12.75">
      <c r="A5" s="79" t="s">
        <v>8</v>
      </c>
      <c r="B5" s="79"/>
      <c r="C5" s="79" t="s">
        <v>45</v>
      </c>
      <c r="D5" s="79"/>
      <c r="E5" s="79" t="s">
        <v>10</v>
      </c>
      <c r="F5" s="79"/>
      <c r="G5" s="79" t="s">
        <v>46</v>
      </c>
      <c r="H5" s="79"/>
      <c r="I5" s="79" t="s">
        <v>47</v>
      </c>
      <c r="J5" s="79"/>
      <c r="K5" s="79" t="s">
        <v>48</v>
      </c>
      <c r="L5" s="79"/>
      <c r="M5" s="79" t="s">
        <v>49</v>
      </c>
      <c r="N5" s="79"/>
      <c r="O5" s="79" t="s">
        <v>17</v>
      </c>
      <c r="P5" s="79"/>
      <c r="Q5" s="79" t="s">
        <v>50</v>
      </c>
      <c r="R5" s="79"/>
      <c r="S5" s="79" t="s">
        <v>19</v>
      </c>
      <c r="T5" s="79"/>
      <c r="U5" s="79" t="s">
        <v>20</v>
      </c>
      <c r="V5" s="79"/>
      <c r="W5" s="79" t="s">
        <v>51</v>
      </c>
      <c r="X5" s="79"/>
      <c r="Y5" s="79" t="s">
        <v>21</v>
      </c>
      <c r="Z5" s="79"/>
    </row>
    <row r="6" spans="1:26" ht="12.75">
      <c r="A6" s="80" t="s">
        <v>52</v>
      </c>
      <c r="B6" s="81">
        <f>Répartition!E33</f>
        <v>0</v>
      </c>
      <c r="C6" s="80" t="s">
        <v>52</v>
      </c>
      <c r="D6" s="81">
        <f>Répartition!G33</f>
        <v>0</v>
      </c>
      <c r="E6" s="80" t="s">
        <v>52</v>
      </c>
      <c r="F6" s="81">
        <f>Répartition!I33</f>
        <v>0</v>
      </c>
      <c r="G6" s="80" t="s">
        <v>52</v>
      </c>
      <c r="H6" s="81">
        <f>Répartition!K33</f>
        <v>0</v>
      </c>
      <c r="I6" s="80" t="s">
        <v>52</v>
      </c>
      <c r="J6" s="81">
        <f>Répartition!M33+Répartition!Q33</f>
        <v>0</v>
      </c>
      <c r="K6" s="80" t="s">
        <v>52</v>
      </c>
      <c r="L6" s="81">
        <f>Répartition!O33+Répartition!S33</f>
        <v>0</v>
      </c>
      <c r="M6" s="80" t="s">
        <v>52</v>
      </c>
      <c r="N6" s="81">
        <f>Répartition!U33</f>
        <v>0</v>
      </c>
      <c r="O6" s="80" t="s">
        <v>52</v>
      </c>
      <c r="P6" s="81">
        <f>Répartition!W33</f>
        <v>0</v>
      </c>
      <c r="Q6" s="80" t="s">
        <v>52</v>
      </c>
      <c r="R6" s="81">
        <f>Répartition!Y33</f>
        <v>0</v>
      </c>
      <c r="S6" s="80" t="s">
        <v>52</v>
      </c>
      <c r="T6" s="81">
        <f>Répartition!AA33</f>
        <v>0</v>
      </c>
      <c r="U6" s="80" t="s">
        <v>52</v>
      </c>
      <c r="V6" s="81">
        <f>Répartition!AC33</f>
        <v>0</v>
      </c>
      <c r="W6" s="80" t="s">
        <v>52</v>
      </c>
      <c r="X6" s="81">
        <f>Répartition!AG33</f>
        <v>0</v>
      </c>
      <c r="Y6" s="80" t="s">
        <v>52</v>
      </c>
      <c r="Z6" s="81">
        <f>Répartition!AE33</f>
        <v>0</v>
      </c>
    </row>
    <row r="7" spans="1:26" ht="12.75">
      <c r="A7" s="82" t="s">
        <v>53</v>
      </c>
      <c r="B7" s="83">
        <f>B6-B8</f>
        <v>0</v>
      </c>
      <c r="C7" s="82" t="s">
        <v>53</v>
      </c>
      <c r="D7" s="83">
        <f>D6-D8</f>
        <v>0</v>
      </c>
      <c r="E7" s="82" t="s">
        <v>53</v>
      </c>
      <c r="F7" s="83">
        <f>F6-F8</f>
        <v>0</v>
      </c>
      <c r="G7" s="82" t="s">
        <v>53</v>
      </c>
      <c r="H7" s="83">
        <f>H6-H8</f>
        <v>0</v>
      </c>
      <c r="I7" s="82" t="s">
        <v>53</v>
      </c>
      <c r="J7" s="83">
        <f>J6-J8</f>
        <v>0</v>
      </c>
      <c r="K7" s="82" t="s">
        <v>53</v>
      </c>
      <c r="L7" s="83">
        <f>L6-L8</f>
        <v>0</v>
      </c>
      <c r="M7" s="82" t="s">
        <v>53</v>
      </c>
      <c r="N7" s="83">
        <f>N6-N8</f>
        <v>0</v>
      </c>
      <c r="O7" s="82" t="s">
        <v>53</v>
      </c>
      <c r="P7" s="83">
        <f>P6-P8</f>
        <v>0</v>
      </c>
      <c r="Q7" s="82" t="s">
        <v>53</v>
      </c>
      <c r="R7" s="83">
        <f>R6-R8</f>
        <v>0</v>
      </c>
      <c r="S7" s="82" t="s">
        <v>53</v>
      </c>
      <c r="T7" s="83">
        <f>T6-T8</f>
        <v>0</v>
      </c>
      <c r="U7" s="82" t="s">
        <v>53</v>
      </c>
      <c r="V7" s="83">
        <f>V6-V8</f>
        <v>0</v>
      </c>
      <c r="W7" s="82" t="s">
        <v>53</v>
      </c>
      <c r="X7" s="83">
        <f>X6-X8</f>
        <v>0</v>
      </c>
      <c r="Y7" s="82" t="s">
        <v>53</v>
      </c>
      <c r="Z7" s="83">
        <f>Z6-Z8</f>
        <v>0</v>
      </c>
    </row>
    <row r="8" spans="1:26" ht="12.75">
      <c r="A8" s="84" t="s">
        <v>54</v>
      </c>
      <c r="B8" s="81">
        <f>"sum" (B9:B21)+B23</f>
        <v>0</v>
      </c>
      <c r="C8" s="84" t="s">
        <v>54</v>
      </c>
      <c r="D8" s="81">
        <f>"sum" (D9:D21)+D23</f>
        <v>0</v>
      </c>
      <c r="E8" s="84" t="s">
        <v>54</v>
      </c>
      <c r="F8" s="81">
        <f>"sum" (F9:F21)+F23</f>
        <v>0</v>
      </c>
      <c r="G8" s="84" t="s">
        <v>54</v>
      </c>
      <c r="H8" s="81">
        <f>"sum" (H9:H21)+H23</f>
        <v>0</v>
      </c>
      <c r="I8" s="84" t="s">
        <v>54</v>
      </c>
      <c r="J8" s="81">
        <f>"sum" (J9:J21)+J23</f>
        <v>0</v>
      </c>
      <c r="K8" s="84" t="s">
        <v>54</v>
      </c>
      <c r="L8" s="81">
        <f>"sum" (L9:L21)+L23</f>
        <v>0</v>
      </c>
      <c r="M8" s="84" t="s">
        <v>54</v>
      </c>
      <c r="N8" s="81">
        <f>"sum" (N9:N21)+N23</f>
        <v>0</v>
      </c>
      <c r="O8" s="84" t="s">
        <v>54</v>
      </c>
      <c r="P8" s="81">
        <f>"sum" (P9:P21)+P23</f>
        <v>0</v>
      </c>
      <c r="Q8" s="84" t="s">
        <v>54</v>
      </c>
      <c r="R8" s="81">
        <f>"sum" (R9:R21)+R23</f>
        <v>0</v>
      </c>
      <c r="S8" s="84" t="s">
        <v>54</v>
      </c>
      <c r="T8" s="81">
        <f>"sum" (T9:T21)+T23</f>
        <v>0</v>
      </c>
      <c r="U8" s="84" t="s">
        <v>54</v>
      </c>
      <c r="V8" s="81">
        <f>"sum" (V9:V21)+V23</f>
        <v>0</v>
      </c>
      <c r="W8" s="84" t="s">
        <v>54</v>
      </c>
      <c r="X8" s="81">
        <f>"sum" (X9:X21)+X23</f>
        <v>0</v>
      </c>
      <c r="Y8" s="84" t="s">
        <v>54</v>
      </c>
      <c r="Z8" s="81">
        <f>"sum" (Z9:Z21)+Z23</f>
        <v>0</v>
      </c>
    </row>
    <row r="9" spans="1:26" ht="12.75">
      <c r="A9" s="85" t="s">
        <v>55</v>
      </c>
      <c r="B9" s="86">
        <v>18</v>
      </c>
      <c r="C9" s="85" t="s">
        <v>56</v>
      </c>
      <c r="D9" s="86">
        <v>18</v>
      </c>
      <c r="E9" s="85" t="s">
        <v>57</v>
      </c>
      <c r="F9" s="86">
        <v>18</v>
      </c>
      <c r="G9" s="85" t="s">
        <v>58</v>
      </c>
      <c r="H9" s="86">
        <v>18</v>
      </c>
      <c r="I9" s="85" t="s">
        <v>59</v>
      </c>
      <c r="J9" s="86">
        <v>18</v>
      </c>
      <c r="K9" s="85" t="s">
        <v>60</v>
      </c>
      <c r="L9" s="86">
        <v>18</v>
      </c>
      <c r="M9" s="85" t="s">
        <v>61</v>
      </c>
      <c r="N9" s="86">
        <v>18</v>
      </c>
      <c r="O9" s="85" t="s">
        <v>62</v>
      </c>
      <c r="P9" s="86">
        <v>18</v>
      </c>
      <c r="Q9" s="85" t="s">
        <v>63</v>
      </c>
      <c r="R9" s="86">
        <v>18</v>
      </c>
      <c r="S9" s="85" t="s">
        <v>64</v>
      </c>
      <c r="T9" s="86">
        <v>18</v>
      </c>
      <c r="U9" s="85" t="s">
        <v>65</v>
      </c>
      <c r="V9" s="86">
        <v>20</v>
      </c>
      <c r="W9" s="85" t="s">
        <v>66</v>
      </c>
      <c r="X9" s="86">
        <v>18</v>
      </c>
      <c r="Y9" s="85" t="s">
        <v>67</v>
      </c>
      <c r="Z9" s="86">
        <v>12</v>
      </c>
    </row>
    <row r="10" spans="1:26" ht="12.75">
      <c r="A10" s="85" t="s">
        <v>68</v>
      </c>
      <c r="B10" s="87">
        <v>18</v>
      </c>
      <c r="C10" s="85" t="s">
        <v>69</v>
      </c>
      <c r="D10" s="87">
        <v>18</v>
      </c>
      <c r="E10" s="85" t="s">
        <v>70</v>
      </c>
      <c r="F10" s="87">
        <v>18</v>
      </c>
      <c r="G10" s="85" t="s">
        <v>64</v>
      </c>
      <c r="H10" s="87">
        <v>18</v>
      </c>
      <c r="I10" s="85" t="s">
        <v>71</v>
      </c>
      <c r="J10" s="87">
        <v>18</v>
      </c>
      <c r="K10" s="85"/>
      <c r="L10" s="87"/>
      <c r="M10" s="85"/>
      <c r="N10" s="87"/>
      <c r="O10" s="85" t="s">
        <v>63</v>
      </c>
      <c r="P10" s="87">
        <v>15</v>
      </c>
      <c r="Q10" s="85"/>
      <c r="R10" s="87"/>
      <c r="S10" s="85" t="s">
        <v>72</v>
      </c>
      <c r="T10" s="87">
        <v>15</v>
      </c>
      <c r="U10" s="85" t="s">
        <v>73</v>
      </c>
      <c r="V10" s="87">
        <v>20</v>
      </c>
      <c r="W10" s="85"/>
      <c r="X10" s="87"/>
      <c r="Y10" s="85"/>
      <c r="Z10" s="87"/>
    </row>
    <row r="11" spans="1:26" ht="12.75">
      <c r="A11" s="85" t="s">
        <v>65</v>
      </c>
      <c r="B11" s="87">
        <v>18</v>
      </c>
      <c r="C11" s="85"/>
      <c r="D11" s="87"/>
      <c r="E11" s="85" t="s">
        <v>74</v>
      </c>
      <c r="F11" s="87">
        <v>18</v>
      </c>
      <c r="G11" s="85" t="s">
        <v>75</v>
      </c>
      <c r="H11" s="87">
        <v>12</v>
      </c>
      <c r="I11" s="85" t="s">
        <v>76</v>
      </c>
      <c r="J11" s="87">
        <v>18</v>
      </c>
      <c r="K11" s="85"/>
      <c r="L11" s="87"/>
      <c r="M11" s="85"/>
      <c r="N11" s="87"/>
      <c r="O11" s="85"/>
      <c r="P11" s="87"/>
      <c r="Q11" s="85"/>
      <c r="R11" s="87"/>
      <c r="S11" s="85"/>
      <c r="T11" s="87"/>
      <c r="U11" s="85" t="s">
        <v>77</v>
      </c>
      <c r="V11" s="87">
        <v>20</v>
      </c>
      <c r="W11" s="85"/>
      <c r="X11" s="87"/>
      <c r="Y11" s="85"/>
      <c r="Z11" s="87"/>
    </row>
    <row r="12" spans="1:26" ht="12.75">
      <c r="A12" s="85"/>
      <c r="B12" s="87"/>
      <c r="C12" s="85"/>
      <c r="D12" s="87"/>
      <c r="E12" s="85" t="s">
        <v>78</v>
      </c>
      <c r="F12" s="87">
        <v>18</v>
      </c>
      <c r="G12" s="85"/>
      <c r="H12" s="87"/>
      <c r="I12" s="85" t="s">
        <v>79</v>
      </c>
      <c r="J12" s="87">
        <v>18</v>
      </c>
      <c r="K12" s="85"/>
      <c r="L12" s="87"/>
      <c r="M12" s="85"/>
      <c r="N12" s="87"/>
      <c r="O12" s="85"/>
      <c r="P12" s="87"/>
      <c r="Q12" s="85"/>
      <c r="R12" s="87"/>
      <c r="S12" s="85"/>
      <c r="T12" s="87"/>
      <c r="U12" s="85" t="s">
        <v>78</v>
      </c>
      <c r="V12" s="87">
        <v>20</v>
      </c>
      <c r="W12" s="85"/>
      <c r="X12" s="87"/>
      <c r="Y12" s="85"/>
      <c r="Z12" s="87"/>
    </row>
    <row r="13" spans="1:26" ht="12.75">
      <c r="A13" s="85"/>
      <c r="B13" s="87"/>
      <c r="C13" s="85"/>
      <c r="D13" s="87"/>
      <c r="E13" s="85"/>
      <c r="F13" s="87"/>
      <c r="G13" s="85"/>
      <c r="H13" s="87"/>
      <c r="I13" s="85"/>
      <c r="J13" s="87"/>
      <c r="K13" s="85"/>
      <c r="L13" s="87"/>
      <c r="M13" s="85"/>
      <c r="N13" s="87"/>
      <c r="O13" s="85"/>
      <c r="P13" s="87"/>
      <c r="Q13" s="85"/>
      <c r="R13" s="87"/>
      <c r="S13" s="85"/>
      <c r="T13" s="87"/>
      <c r="U13" s="85"/>
      <c r="V13" s="87"/>
      <c r="W13" s="85"/>
      <c r="X13" s="87"/>
      <c r="Y13" s="85"/>
      <c r="Z13" s="87"/>
    </row>
    <row r="14" spans="1:26" ht="12.75">
      <c r="A14" s="85"/>
      <c r="B14" s="87"/>
      <c r="C14" s="85"/>
      <c r="D14" s="87"/>
      <c r="E14" s="85"/>
      <c r="F14" s="87"/>
      <c r="G14" s="85"/>
      <c r="H14" s="87"/>
      <c r="I14" s="85"/>
      <c r="J14" s="87"/>
      <c r="K14" s="85"/>
      <c r="L14" s="87"/>
      <c r="M14" s="85"/>
      <c r="N14" s="87"/>
      <c r="O14" s="85"/>
      <c r="P14" s="87"/>
      <c r="Q14" s="85"/>
      <c r="R14" s="87"/>
      <c r="S14" s="85"/>
      <c r="T14" s="87"/>
      <c r="U14" s="85"/>
      <c r="V14" s="87"/>
      <c r="W14" s="85"/>
      <c r="X14" s="87"/>
      <c r="Y14" s="85"/>
      <c r="Z14" s="87"/>
    </row>
    <row r="15" spans="1:26" ht="12.75">
      <c r="A15" s="85"/>
      <c r="B15" s="87"/>
      <c r="C15" s="85"/>
      <c r="D15" s="87"/>
      <c r="E15" s="85"/>
      <c r="F15" s="87"/>
      <c r="G15" s="85"/>
      <c r="H15" s="87"/>
      <c r="I15" s="85"/>
      <c r="J15" s="87"/>
      <c r="K15" s="85"/>
      <c r="L15" s="87"/>
      <c r="M15" s="85"/>
      <c r="N15" s="87"/>
      <c r="O15" s="85"/>
      <c r="P15" s="87"/>
      <c r="Q15" s="85"/>
      <c r="R15" s="87"/>
      <c r="S15" s="85"/>
      <c r="T15" s="87"/>
      <c r="U15" s="85"/>
      <c r="V15" s="87"/>
      <c r="W15" s="85"/>
      <c r="X15" s="87"/>
      <c r="Y15" s="85"/>
      <c r="Z15" s="87"/>
    </row>
    <row r="16" spans="1:26" ht="12.75">
      <c r="A16" s="85"/>
      <c r="B16" s="87"/>
      <c r="C16" s="85"/>
      <c r="D16" s="87"/>
      <c r="E16" s="85"/>
      <c r="F16" s="87"/>
      <c r="G16" s="85"/>
      <c r="H16" s="87"/>
      <c r="I16" s="85"/>
      <c r="J16" s="87"/>
      <c r="K16" s="85"/>
      <c r="L16" s="87"/>
      <c r="M16" s="85"/>
      <c r="N16" s="87"/>
      <c r="O16" s="85"/>
      <c r="P16" s="87"/>
      <c r="Q16" s="85"/>
      <c r="R16" s="87"/>
      <c r="S16" s="85"/>
      <c r="T16" s="87"/>
      <c r="U16" s="85"/>
      <c r="V16" s="87"/>
      <c r="W16" s="85"/>
      <c r="X16" s="87"/>
      <c r="Y16" s="85"/>
      <c r="Z16" s="87"/>
    </row>
    <row r="17" spans="1:26" ht="12.75">
      <c r="A17" s="85"/>
      <c r="B17" s="87"/>
      <c r="C17" s="85"/>
      <c r="D17" s="87"/>
      <c r="E17" s="85"/>
      <c r="F17" s="87"/>
      <c r="G17" s="85"/>
      <c r="H17" s="87"/>
      <c r="I17" s="85"/>
      <c r="J17" s="87"/>
      <c r="K17" s="85"/>
      <c r="L17" s="87"/>
      <c r="M17" s="85"/>
      <c r="N17" s="87"/>
      <c r="O17" s="85"/>
      <c r="P17" s="87"/>
      <c r="Q17" s="85"/>
      <c r="R17" s="87"/>
      <c r="S17" s="85"/>
      <c r="T17" s="87"/>
      <c r="U17" s="85"/>
      <c r="V17" s="87"/>
      <c r="W17" s="85"/>
      <c r="X17" s="87"/>
      <c r="Y17" s="85"/>
      <c r="Z17" s="87"/>
    </row>
    <row r="18" spans="1:26" ht="12.75">
      <c r="A18" s="85"/>
      <c r="B18" s="87"/>
      <c r="C18" s="85"/>
      <c r="D18" s="87"/>
      <c r="E18" s="85"/>
      <c r="F18" s="87"/>
      <c r="G18" s="85"/>
      <c r="H18" s="87"/>
      <c r="I18" s="85"/>
      <c r="J18" s="87"/>
      <c r="K18" s="85"/>
      <c r="L18" s="87"/>
      <c r="M18" s="85"/>
      <c r="N18" s="87"/>
      <c r="O18" s="85"/>
      <c r="P18" s="87"/>
      <c r="Q18" s="85"/>
      <c r="R18" s="87"/>
      <c r="S18" s="85"/>
      <c r="T18" s="87"/>
      <c r="U18" s="85"/>
      <c r="V18" s="87"/>
      <c r="W18" s="85"/>
      <c r="X18" s="87"/>
      <c r="Y18" s="85"/>
      <c r="Z18" s="87"/>
    </row>
    <row r="19" spans="1:26" ht="12.75">
      <c r="A19" s="88" t="s">
        <v>80</v>
      </c>
      <c r="B19" s="87"/>
      <c r="C19" s="88" t="s">
        <v>80</v>
      </c>
      <c r="D19" s="87"/>
      <c r="E19" s="88" t="s">
        <v>80</v>
      </c>
      <c r="F19" s="87"/>
      <c r="G19" s="88" t="s">
        <v>80</v>
      </c>
      <c r="H19" s="87"/>
      <c r="I19" s="88" t="s">
        <v>80</v>
      </c>
      <c r="J19" s="87"/>
      <c r="K19" s="88" t="s">
        <v>80</v>
      </c>
      <c r="L19" s="87"/>
      <c r="M19" s="88" t="s">
        <v>80</v>
      </c>
      <c r="N19" s="87"/>
      <c r="O19" s="88" t="s">
        <v>80</v>
      </c>
      <c r="P19" s="87"/>
      <c r="Q19" s="88" t="s">
        <v>80</v>
      </c>
      <c r="R19" s="87"/>
      <c r="S19" s="88" t="s">
        <v>80</v>
      </c>
      <c r="T19" s="87"/>
      <c r="U19" s="88" t="s">
        <v>80</v>
      </c>
      <c r="V19" s="87"/>
      <c r="W19" s="88" t="s">
        <v>80</v>
      </c>
      <c r="X19" s="87"/>
      <c r="Y19" s="88" t="s">
        <v>80</v>
      </c>
      <c r="Z19" s="87"/>
    </row>
    <row r="20" spans="1:26" ht="12.75">
      <c r="A20" s="89" t="s">
        <v>81</v>
      </c>
      <c r="B20" s="90"/>
      <c r="C20" s="89" t="s">
        <v>81</v>
      </c>
      <c r="D20" s="90"/>
      <c r="E20" s="89" t="s">
        <v>81</v>
      </c>
      <c r="F20" s="90"/>
      <c r="G20" s="89" t="s">
        <v>81</v>
      </c>
      <c r="H20" s="90"/>
      <c r="I20" s="89" t="s">
        <v>81</v>
      </c>
      <c r="J20" s="90">
        <v>-18</v>
      </c>
      <c r="K20" s="89" t="s">
        <v>81</v>
      </c>
      <c r="L20" s="90"/>
      <c r="M20" s="89" t="s">
        <v>81</v>
      </c>
      <c r="N20" s="90"/>
      <c r="O20" s="89" t="s">
        <v>81</v>
      </c>
      <c r="P20" s="90"/>
      <c r="Q20" s="89" t="s">
        <v>81</v>
      </c>
      <c r="R20" s="90"/>
      <c r="S20" s="89" t="s">
        <v>81</v>
      </c>
      <c r="T20" s="90"/>
      <c r="U20" s="89" t="s">
        <v>81</v>
      </c>
      <c r="V20" s="90"/>
      <c r="W20" s="89" t="s">
        <v>81</v>
      </c>
      <c r="X20" s="90"/>
      <c r="Y20" s="89" t="s">
        <v>81</v>
      </c>
      <c r="Z20" s="90"/>
    </row>
    <row r="21" spans="1:26" ht="12.75">
      <c r="A21" s="83" t="s">
        <v>82</v>
      </c>
      <c r="B21" s="91">
        <v>6</v>
      </c>
      <c r="C21" s="83" t="s">
        <v>83</v>
      </c>
      <c r="D21" s="91"/>
      <c r="E21" s="83" t="s">
        <v>83</v>
      </c>
      <c r="F21" s="91"/>
      <c r="G21" s="83" t="s">
        <v>83</v>
      </c>
      <c r="H21" s="91">
        <v>9</v>
      </c>
      <c r="I21" s="83" t="s">
        <v>83</v>
      </c>
      <c r="J21" s="91"/>
      <c r="K21" s="83" t="s">
        <v>83</v>
      </c>
      <c r="L21" s="91"/>
      <c r="M21" s="83" t="s">
        <v>83</v>
      </c>
      <c r="N21" s="91">
        <v>3</v>
      </c>
      <c r="O21" s="83" t="s">
        <v>83</v>
      </c>
      <c r="P21" s="91"/>
      <c r="Q21" s="83" t="s">
        <v>83</v>
      </c>
      <c r="R21" s="91"/>
      <c r="S21" s="83" t="s">
        <v>83</v>
      </c>
      <c r="T21" s="91"/>
      <c r="U21" s="83" t="s">
        <v>83</v>
      </c>
      <c r="V21" s="91">
        <v>-8</v>
      </c>
      <c r="W21" s="83" t="s">
        <v>83</v>
      </c>
      <c r="X21" s="91"/>
      <c r="Y21" s="83" t="s">
        <v>83</v>
      </c>
      <c r="Z21" s="91">
        <v>6</v>
      </c>
    </row>
    <row r="22" spans="1:26" ht="12.75">
      <c r="A22" s="83" t="s">
        <v>84</v>
      </c>
      <c r="B22" s="92">
        <f>"sum" (B9:B21)</f>
        <v>0</v>
      </c>
      <c r="C22" s="83" t="s">
        <v>84</v>
      </c>
      <c r="D22" s="92">
        <f>"sum" (D9:D21)</f>
        <v>0</v>
      </c>
      <c r="E22" s="83" t="s">
        <v>84</v>
      </c>
      <c r="F22" s="92">
        <f>"sum" (F9:F21)</f>
        <v>0</v>
      </c>
      <c r="G22" s="83" t="s">
        <v>84</v>
      </c>
      <c r="H22" s="92">
        <f>"sum" (H9:H21)</f>
        <v>0</v>
      </c>
      <c r="I22" s="83" t="s">
        <v>84</v>
      </c>
      <c r="J22" s="92">
        <f>"sum" (J9:J21)</f>
        <v>0</v>
      </c>
      <c r="K22" s="83" t="s">
        <v>84</v>
      </c>
      <c r="L22" s="92">
        <f>"sum" (L9:L21)</f>
        <v>0</v>
      </c>
      <c r="M22" s="83" t="s">
        <v>84</v>
      </c>
      <c r="N22" s="92">
        <f>"sum" (N9:N21)</f>
        <v>0</v>
      </c>
      <c r="O22" s="83" t="s">
        <v>84</v>
      </c>
      <c r="P22" s="92">
        <f>"sum" (P9:P21)</f>
        <v>0</v>
      </c>
      <c r="Q22" s="83" t="s">
        <v>84</v>
      </c>
      <c r="R22" s="92">
        <f>"sum" (R9:R21)</f>
        <v>0</v>
      </c>
      <c r="S22" s="83" t="s">
        <v>84</v>
      </c>
      <c r="T22" s="92">
        <f>"sum" (T9:T21)</f>
        <v>0</v>
      </c>
      <c r="U22" s="83" t="s">
        <v>84</v>
      </c>
      <c r="V22" s="92">
        <f>"sum" (V9:V21)</f>
        <v>0</v>
      </c>
      <c r="W22" s="83" t="s">
        <v>84</v>
      </c>
      <c r="X22" s="92">
        <f>"sum" (X9:X21)</f>
        <v>0</v>
      </c>
      <c r="Y22" s="83" t="s">
        <v>84</v>
      </c>
      <c r="Z22" s="92">
        <f>"sum" (Z9:Z21)</f>
        <v>0</v>
      </c>
    </row>
    <row r="23" spans="1:26" ht="12.75">
      <c r="A23" s="83" t="s">
        <v>85</v>
      </c>
      <c r="B23" s="93"/>
      <c r="C23" s="83" t="s">
        <v>85</v>
      </c>
      <c r="D23" s="93"/>
      <c r="E23" s="83" t="s">
        <v>85</v>
      </c>
      <c r="F23" s="93"/>
      <c r="G23" s="83" t="s">
        <v>85</v>
      </c>
      <c r="H23" s="93"/>
      <c r="I23" s="83" t="s">
        <v>85</v>
      </c>
      <c r="J23" s="93"/>
      <c r="K23" s="83" t="s">
        <v>85</v>
      </c>
      <c r="L23" s="93"/>
      <c r="M23" s="83" t="s">
        <v>85</v>
      </c>
      <c r="N23" s="93"/>
      <c r="O23" s="83" t="s">
        <v>85</v>
      </c>
      <c r="P23" s="93"/>
      <c r="Q23" s="83" t="s">
        <v>85</v>
      </c>
      <c r="R23" s="93"/>
      <c r="S23" s="83" t="s">
        <v>85</v>
      </c>
      <c r="T23" s="93"/>
      <c r="U23" s="83" t="s">
        <v>85</v>
      </c>
      <c r="V23" s="93"/>
      <c r="W23" s="83" t="s">
        <v>85</v>
      </c>
      <c r="X23" s="93"/>
      <c r="Y23" s="83" t="s">
        <v>85</v>
      </c>
      <c r="Z23" s="93"/>
    </row>
    <row r="24" ht="13.5"/>
    <row r="25" spans="1:13" ht="13.5">
      <c r="A25" s="94" t="s">
        <v>86</v>
      </c>
      <c r="B25" s="94"/>
      <c r="C25" s="95">
        <f aca="true" t="shared" si="0" ref="C25:C26">B22+D22+F22+H22+J22+L22+N22+P22+R22+T22+V22+X22+Z22</f>
        <v>0</v>
      </c>
      <c r="F25" s="96" t="s">
        <v>87</v>
      </c>
      <c r="G25" s="97"/>
      <c r="H25" s="98" t="s">
        <v>84</v>
      </c>
      <c r="I25" s="99">
        <v>510</v>
      </c>
      <c r="K25" s="83" t="s">
        <v>53</v>
      </c>
      <c r="L25" s="100" t="s">
        <v>84</v>
      </c>
      <c r="M25" s="83">
        <f aca="true" t="shared" si="1" ref="M25:M26">I25-C25</f>
        <v>0</v>
      </c>
    </row>
    <row r="26" spans="1:13" ht="13.5">
      <c r="A26" s="101" t="s">
        <v>88</v>
      </c>
      <c r="B26" s="101"/>
      <c r="C26" s="102">
        <f t="shared" si="0"/>
        <v>0</v>
      </c>
      <c r="H26" s="103" t="s">
        <v>85</v>
      </c>
      <c r="I26" s="104">
        <v>46</v>
      </c>
      <c r="K26" s="83"/>
      <c r="L26" s="105" t="s">
        <v>85</v>
      </c>
      <c r="M26" s="83">
        <f t="shared" si="1"/>
        <v>46</v>
      </c>
    </row>
  </sheetData>
  <sheetProtection selectLockedCells="1" selectUnlockedCells="1"/>
  <mergeCells count="20">
    <mergeCell ref="C2:E2"/>
    <mergeCell ref="F2:L2"/>
    <mergeCell ref="P2:U2"/>
    <mergeCell ref="C3:E3"/>
    <mergeCell ref="F3:L3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25:B25"/>
    <mergeCell ref="A26:B26"/>
  </mergeCells>
  <printOptions/>
  <pageMargins left="0.1701388888888889" right="0.1597222222222222" top="0.5118055555555555" bottom="0.5118055555555555" header="0.5118055555555555" footer="0.5118055555555555"/>
  <pageSetup horizontalDpi="300" verticalDpi="300" orientation="landscape" paperSiz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2017-01-22T12:33:33Z</dcterms:created>
  <cp:category/>
  <cp:version/>
  <cp:contentType/>
  <cp:contentStatus/>
  <cp:revision>1</cp:revision>
</cp:coreProperties>
</file>